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2"/>
  <workbookPr/>
  <mc:AlternateContent xmlns:mc="http://schemas.openxmlformats.org/markup-compatibility/2006">
    <mc:Choice Requires="x15">
      <x15ac:absPath xmlns:x15ac="http://schemas.microsoft.com/office/spreadsheetml/2010/11/ac" url="Q:\DPP\04-Acordos\2. Vigentes\2021 - CAPES - PDPG\Documentação Enviada - Capes\"/>
    </mc:Choice>
  </mc:AlternateContent>
  <xr:revisionPtr revIDLastSave="0" documentId="13_ncr:1_{FA52A6AD-BC5F-46F8-99EA-388B45616B10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Planilha1" sheetId="7" state="hidden" r:id="rId1"/>
    <sheet name="Planilha2" sheetId="8" state="hidden" r:id="rId2"/>
    <sheet name="Bolsas Solicitadas" sheetId="1" state="hidden" r:id="rId3"/>
    <sheet name="Bolsas Solicitadas CAPES" sheetId="10" r:id="rId4"/>
    <sheet name="Bolsas Imp. 2021" sheetId="6" state="hidden" r:id="rId5"/>
    <sheet name="Plan1" sheetId="4" state="hidden" r:id="rId6"/>
    <sheet name="Plan2" sheetId="5" state="hidden" r:id="rId7"/>
  </sheets>
  <definedNames>
    <definedName name="_xlnm._FilterDatabase" localSheetId="4" hidden="1">'Bolsas Imp. 2021'!$A$5:$O$42</definedName>
    <definedName name="_xlnm._FilterDatabase" localSheetId="2" hidden="1">'Bolsas Solicitadas'!$A$5:$M$47</definedName>
    <definedName name="_xlnm._FilterDatabase" localSheetId="3" hidden="1">'Bolsas Solicitadas CAPES'!$A$5:$O$47</definedName>
  </definedNames>
  <calcPr calcId="191028"/>
  <pivotCaches>
    <pivotCache cacheId="6846" r:id="rId8"/>
    <pivotCache cacheId="6847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U2mmKO8jA4lXPKtdftz0J3ggV/g=="/>
    </ext>
  </extLst>
</workbook>
</file>

<file path=xl/calcChain.xml><?xml version="1.0" encoding="utf-8"?>
<calcChain xmlns="http://schemas.openxmlformats.org/spreadsheetml/2006/main">
  <c r="J42" i="10" l="1"/>
  <c r="M42" i="10" s="1"/>
  <c r="J30" i="10"/>
  <c r="M30" i="10" s="1"/>
  <c r="J21" i="10"/>
  <c r="M21" i="10" s="1"/>
  <c r="J11" i="10"/>
  <c r="M11" i="10" s="1"/>
  <c r="M44" i="10"/>
  <c r="M45" i="10"/>
  <c r="M46" i="10"/>
  <c r="M47" i="10"/>
  <c r="M43" i="10"/>
  <c r="M48" i="10" l="1"/>
  <c r="B8" i="8" l="1"/>
  <c r="I47" i="10" l="1"/>
  <c r="L47" i="10" s="1"/>
  <c r="I46" i="10"/>
  <c r="L46" i="10" s="1"/>
  <c r="I45" i="10"/>
  <c r="L45" i="10" s="1"/>
  <c r="I44" i="10"/>
  <c r="L44" i="10" s="1"/>
  <c r="I43" i="10"/>
  <c r="L43" i="10" s="1"/>
  <c r="I41" i="10"/>
  <c r="L41" i="10" s="1"/>
  <c r="I40" i="10"/>
  <c r="L40" i="10" s="1"/>
  <c r="I39" i="10"/>
  <c r="L39" i="10" s="1"/>
  <c r="I38" i="10"/>
  <c r="L38" i="10" s="1"/>
  <c r="I37" i="10"/>
  <c r="L37" i="10" s="1"/>
  <c r="I36" i="10"/>
  <c r="L36" i="10" s="1"/>
  <c r="I35" i="10"/>
  <c r="L35" i="10" s="1"/>
  <c r="I34" i="10"/>
  <c r="L34" i="10" s="1"/>
  <c r="I33" i="10"/>
  <c r="L33" i="10" s="1"/>
  <c r="I32" i="10"/>
  <c r="L32" i="10" s="1"/>
  <c r="I31" i="10"/>
  <c r="L31" i="10" s="1"/>
  <c r="I29" i="10"/>
  <c r="L29" i="10" s="1"/>
  <c r="I28" i="10"/>
  <c r="L28" i="10" s="1"/>
  <c r="I27" i="10"/>
  <c r="L27" i="10" s="1"/>
  <c r="I26" i="10"/>
  <c r="L26" i="10" s="1"/>
  <c r="I25" i="10"/>
  <c r="L25" i="10" s="1"/>
  <c r="I24" i="10"/>
  <c r="I23" i="10"/>
  <c r="L23" i="10" s="1"/>
  <c r="I22" i="10"/>
  <c r="L22" i="10" s="1"/>
  <c r="I20" i="10"/>
  <c r="L20" i="10" s="1"/>
  <c r="I19" i="10"/>
  <c r="L19" i="10" s="1"/>
  <c r="I18" i="10"/>
  <c r="L18" i="10" s="1"/>
  <c r="I17" i="10"/>
  <c r="L17" i="10" s="1"/>
  <c r="I16" i="10"/>
  <c r="L16" i="10" s="1"/>
  <c r="I15" i="10"/>
  <c r="L15" i="10" s="1"/>
  <c r="I14" i="10"/>
  <c r="L14" i="10" s="1"/>
  <c r="I13" i="10"/>
  <c r="L13" i="10" s="1"/>
  <c r="I12" i="10"/>
  <c r="L12" i="10" s="1"/>
  <c r="I10" i="10"/>
  <c r="L10" i="10" s="1"/>
  <c r="I9" i="10"/>
  <c r="L9" i="10" s="1"/>
  <c r="I8" i="10"/>
  <c r="L8" i="10" s="1"/>
  <c r="I7" i="10"/>
  <c r="L7" i="10" s="1"/>
  <c r="I6" i="10"/>
  <c r="L6" i="10" s="1"/>
  <c r="L48" i="10" l="1"/>
  <c r="J42" i="6"/>
  <c r="M42" i="6" s="1"/>
  <c r="J41" i="6"/>
  <c r="M41" i="6" s="1"/>
  <c r="J40" i="6"/>
  <c r="M40" i="6" s="1"/>
  <c r="J39" i="6"/>
  <c r="M39" i="6" s="1"/>
  <c r="J38" i="6"/>
  <c r="M38" i="6" s="1"/>
  <c r="J37" i="6"/>
  <c r="M37" i="6" s="1"/>
  <c r="J36" i="6"/>
  <c r="M36" i="6" s="1"/>
  <c r="J35" i="6"/>
  <c r="M35" i="6" s="1"/>
  <c r="J34" i="6"/>
  <c r="M34" i="6" s="1"/>
  <c r="J33" i="6"/>
  <c r="M33" i="6" s="1"/>
  <c r="J32" i="6"/>
  <c r="M32" i="6" s="1"/>
  <c r="J31" i="6"/>
  <c r="M31" i="6" s="1"/>
  <c r="J30" i="6"/>
  <c r="M30" i="6" s="1"/>
  <c r="J29" i="6"/>
  <c r="M29" i="6" s="1"/>
  <c r="J28" i="6"/>
  <c r="M28" i="6" s="1"/>
  <c r="J27" i="6"/>
  <c r="M27" i="6" s="1"/>
  <c r="J26" i="6"/>
  <c r="M26" i="6" s="1"/>
  <c r="J25" i="6"/>
  <c r="M25" i="6" s="1"/>
  <c r="J24" i="6"/>
  <c r="M24" i="6" s="1"/>
  <c r="J23" i="6"/>
  <c r="M23" i="6" s="1"/>
  <c r="J22" i="6"/>
  <c r="M22" i="6" s="1"/>
  <c r="J21" i="6"/>
  <c r="M21" i="6" s="1"/>
  <c r="J20" i="6"/>
  <c r="M20" i="6" s="1"/>
  <c r="J19" i="6"/>
  <c r="M19" i="6" s="1"/>
  <c r="J18" i="6"/>
  <c r="M18" i="6" s="1"/>
  <c r="J17" i="6"/>
  <c r="M17" i="6" s="1"/>
  <c r="J16" i="6"/>
  <c r="M16" i="6" s="1"/>
  <c r="J15" i="6"/>
  <c r="M15" i="6" s="1"/>
  <c r="J14" i="6"/>
  <c r="M14" i="6" s="1"/>
  <c r="J13" i="6"/>
  <c r="M13" i="6" s="1"/>
  <c r="J12" i="6"/>
  <c r="M12" i="6" s="1"/>
  <c r="J11" i="6"/>
  <c r="M11" i="6" s="1"/>
  <c r="J10" i="6"/>
  <c r="M10" i="6" s="1"/>
  <c r="J9" i="6"/>
  <c r="M9" i="6" s="1"/>
  <c r="J8" i="6"/>
  <c r="M8" i="6" s="1"/>
  <c r="J7" i="6"/>
  <c r="M7" i="6" s="1"/>
  <c r="J6" i="6"/>
  <c r="M6" i="6" s="1"/>
  <c r="M43" i="6" l="1"/>
  <c r="J47" i="1"/>
  <c r="M47" i="1" s="1"/>
  <c r="J35" i="1"/>
  <c r="M35" i="1" s="1"/>
  <c r="J31" i="1"/>
  <c r="M31" i="1" s="1"/>
  <c r="J32" i="1"/>
  <c r="M32" i="1" s="1"/>
  <c r="J19" i="1"/>
  <c r="M19" i="1" s="1"/>
  <c r="J46" i="1" l="1"/>
  <c r="M46" i="1" s="1"/>
  <c r="J45" i="1"/>
  <c r="M45" i="1" s="1"/>
  <c r="J44" i="1"/>
  <c r="M44" i="1" s="1"/>
  <c r="J43" i="1"/>
  <c r="M43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34" i="1"/>
  <c r="M34" i="1" s="1"/>
  <c r="J33" i="1"/>
  <c r="M33" i="1" s="1"/>
  <c r="J29" i="1"/>
  <c r="M29" i="1" s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M48" i="1"/>
  <c r="J20" i="1"/>
  <c r="M20" i="1" s="1"/>
  <c r="J18" i="1"/>
  <c r="M18" i="1" s="1"/>
  <c r="J17" i="1"/>
  <c r="M17" i="1" s="1"/>
  <c r="J16" i="1"/>
  <c r="M16" i="1" s="1"/>
  <c r="J15" i="1"/>
  <c r="M15" i="1" s="1"/>
  <c r="J14" i="1"/>
  <c r="M14" i="1" s="1"/>
  <c r="J13" i="1"/>
  <c r="M13" i="1" s="1"/>
  <c r="J12" i="1"/>
  <c r="M12" i="1" s="1"/>
  <c r="J10" i="1"/>
  <c r="M10" i="1" s="1"/>
  <c r="J9" i="1"/>
  <c r="M9" i="1" s="1"/>
  <c r="J8" i="1"/>
  <c r="M8" i="1" s="1"/>
  <c r="J7" i="1"/>
  <c r="M7" i="1" s="1"/>
  <c r="J6" i="1"/>
  <c r="M6" i="1" s="1"/>
  <c r="M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Fernanda Silva Santos</author>
  </authors>
  <commentList>
    <comment ref="D24" authorId="0" shapeId="0" xr:uid="{486F5082-7D32-4AB2-9898-A96571BD295C}">
      <text>
        <r>
          <rPr>
            <sz val="9"/>
            <color indexed="81"/>
            <rFont val="Segoe UI"/>
            <charset val="1"/>
          </rPr>
          <t xml:space="preserve">Bolsista selecionado pelo PPG desistiu de participar do programa.
</t>
        </r>
      </text>
    </comment>
  </commentList>
</comments>
</file>

<file path=xl/sharedStrings.xml><?xml version="1.0" encoding="utf-8"?>
<sst xmlns="http://schemas.openxmlformats.org/spreadsheetml/2006/main" count="896" uniqueCount="155">
  <si>
    <t>Rótulos de Linha</t>
  </si>
  <si>
    <t>Soma de Valor Total</t>
  </si>
  <si>
    <t xml:space="preserve">Contagem de Modalidade </t>
  </si>
  <si>
    <t xml:space="preserve">Doutorado </t>
  </si>
  <si>
    <t xml:space="preserve">Mestrado </t>
  </si>
  <si>
    <t xml:space="preserve">Pós-doutorado </t>
  </si>
  <si>
    <t>(vazio)</t>
  </si>
  <si>
    <t>Total Geral</t>
  </si>
  <si>
    <t>Cadeia Mínero-química do Lítio</t>
  </si>
  <si>
    <t>Fontes de Energias Renováveis</t>
  </si>
  <si>
    <t>Não está na conta as 04 bolsas pós-doc, pq não foram implementadas em 2021</t>
  </si>
  <si>
    <t>Pós-doc não implementadas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</si>
  <si>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FUNDAÇÃO DE AMPARO À PESQUISA DO ESTADO DE MINAS GERAIS - FAPEMIG</t>
    </r>
    <r>
      <rPr>
        <b/>
        <sz val="14"/>
        <color theme="1"/>
        <rFont val="Calibri"/>
        <family val="2"/>
      </rPr>
      <t xml:space="preserve">
</t>
    </r>
  </si>
  <si>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</si>
  <si>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</si>
  <si>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</si>
  <si>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</si>
  <si>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</si>
  <si>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</si>
  <si>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</si>
  <si>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</si>
  <si>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</si>
  <si>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</si>
  <si>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</si>
  <si>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>Duração</t>
  </si>
  <si>
    <t>Valor Total</t>
  </si>
  <si>
    <t xml:space="preserve">Legenda </t>
  </si>
  <si>
    <t>Ciências Ambientais</t>
  </si>
  <si>
    <t>32025017004P5</t>
  </si>
  <si>
    <t>Universidade do Estado de Minas Gerais</t>
  </si>
  <si>
    <t>UEMG</t>
  </si>
  <si>
    <t>Giovanni Uema Alcantara</t>
  </si>
  <si>
    <t>401.259.268-80</t>
  </si>
  <si>
    <t xml:space="preserve">Mosalidade </t>
  </si>
  <si>
    <t xml:space="preserve">Mensalidade </t>
  </si>
  <si>
    <t>Halax Duart Martins Silva</t>
  </si>
  <si>
    <t>074.337.936-58</t>
  </si>
  <si>
    <t>Lorrana Zélia Martins de Souza</t>
  </si>
  <si>
    <t>120.502.216-30</t>
  </si>
  <si>
    <t>Engenharia Química</t>
  </si>
  <si>
    <t>32011016041P0</t>
  </si>
  <si>
    <t>Universidade Federal de Alfenas</t>
  </si>
  <si>
    <t>UNIFAL</t>
  </si>
  <si>
    <t>Guilherme Adolfo Cassiano</t>
  </si>
  <si>
    <t>381.667.788-66</t>
  </si>
  <si>
    <t xml:space="preserve">Débora Prudente Lima </t>
  </si>
  <si>
    <t>121.169.236-11</t>
  </si>
  <si>
    <t>Biotecnologia</t>
  </si>
  <si>
    <t>32018010011P9</t>
  </si>
  <si>
    <t>Universidade Federal de São João Del-Rei</t>
  </si>
  <si>
    <t>UFSJ</t>
  </si>
  <si>
    <t>Júlia Antunes Tavares Ribeiro</t>
  </si>
  <si>
    <t>081.377.396-29</t>
  </si>
  <si>
    <t>Sara Aparecida Alexandre</t>
  </si>
  <si>
    <t>106.072.446-40</t>
  </si>
  <si>
    <t>Klédna Constância Portes Reis</t>
  </si>
  <si>
    <t>030.149.736-29</t>
  </si>
  <si>
    <t>Produção Animal</t>
  </si>
  <si>
    <t>32001010098P0</t>
  </si>
  <si>
    <t>Universidade Federal de Minas Gerais</t>
  </si>
  <si>
    <t>UFMG</t>
  </si>
  <si>
    <t>André Felipe Ferreira dos Santos</t>
  </si>
  <si>
    <t>019.791.416-06</t>
  </si>
  <si>
    <t>Valdo Soares Martins Júnior</t>
  </si>
  <si>
    <t>059.810.085-71</t>
  </si>
  <si>
    <t>Meio Ambiente e Recursos Hídricos</t>
  </si>
  <si>
    <t>32003013007P8</t>
  </si>
  <si>
    <t>Universidade Federal de Itajubá</t>
  </si>
  <si>
    <t>UNIFEI</t>
  </si>
  <si>
    <t>ADRIELE MARIA DE CÁSSIA CRISPIM</t>
  </si>
  <si>
    <t>124.351.356-02</t>
  </si>
  <si>
    <t>LAURA DARDOT CAMPELLO</t>
  </si>
  <si>
    <t>057.340.896-30</t>
  </si>
  <si>
    <t>VINICIUS SIQUEIRA OLIVEIRA CARVALHO</t>
  </si>
  <si>
    <t>108.431.626-94</t>
  </si>
  <si>
    <t>ALINE TATHYANA ALVES FELCA</t>
  </si>
  <si>
    <t>015.138.096-10</t>
  </si>
  <si>
    <t>Biocombustíveis</t>
  </si>
  <si>
    <t>32010010010P5</t>
  </si>
  <si>
    <t xml:space="preserve">Universidade Federal de Uberlândia </t>
  </si>
  <si>
    <t>UFU</t>
  </si>
  <si>
    <t>Anderson Gabriel Corrêa</t>
  </si>
  <si>
    <t>029.638.390-22</t>
  </si>
  <si>
    <t>Universidade Federal dos Vales do Jequitinhonha e Mucuri</t>
  </si>
  <si>
    <t>UFVJM</t>
  </si>
  <si>
    <t>Tarcisio Michael Ferreira Soares de Oliveira</t>
  </si>
  <si>
    <t>114.479.876-08</t>
  </si>
  <si>
    <t>Walker Vinicius Ferreira do Carmo Batista</t>
  </si>
  <si>
    <t>105.520.406-73</t>
  </si>
  <si>
    <t>Liliana Bernardino de Oliveira e Souza</t>
  </si>
  <si>
    <t>072.493.436-70</t>
  </si>
  <si>
    <t>Alexandre de Matos Martins</t>
  </si>
  <si>
    <t>035.249.786-65</t>
  </si>
  <si>
    <t>Química</t>
  </si>
  <si>
    <t>32010010004P5</t>
  </si>
  <si>
    <t xml:space="preserve">Universidade Federal dos Vales do Jequitinhonha e Mucuri </t>
  </si>
  <si>
    <t>Camilo Aurelio Brandão Crisostomo</t>
  </si>
  <si>
    <t>065.809.646-00</t>
  </si>
  <si>
    <t>Cássio Murilo Rodrigues Moreira</t>
  </si>
  <si>
    <t>111.784.986-46</t>
  </si>
  <si>
    <t>Keycianne da Cruz Silva</t>
  </si>
  <si>
    <t>100.868.356-61</t>
  </si>
  <si>
    <t>Ecologia</t>
  </si>
  <si>
    <t>32002017042P1</t>
  </si>
  <si>
    <t>Universidade Federal de Viçosa</t>
  </si>
  <si>
    <t>UFV</t>
  </si>
  <si>
    <t>Ana Carolina Martins Rocha</t>
  </si>
  <si>
    <t>106.225.916-57</t>
  </si>
  <si>
    <t>Victor de Paula Scutari</t>
  </si>
  <si>
    <t>436.512.668-77</t>
  </si>
  <si>
    <t>Maria Gracielle Rodrigues Maciel</t>
  </si>
  <si>
    <t>604.135.043-52</t>
  </si>
  <si>
    <t>Déborah Fantuzzi Lucas</t>
  </si>
  <si>
    <t>098.547.096-80</t>
  </si>
  <si>
    <t>Norma Rodrigues Nunes de Senna</t>
  </si>
  <si>
    <t>089.452.956-07</t>
  </si>
  <si>
    <t>Valdivino Domingos de Oliveira Júnior</t>
  </si>
  <si>
    <t>892.863.326-53</t>
  </si>
  <si>
    <t>Engenharia Mineral</t>
  </si>
  <si>
    <t>32007019008P0</t>
  </si>
  <si>
    <t>Universidade Federal de Ouro Preto</t>
  </si>
  <si>
    <t>UFOP</t>
  </si>
  <si>
    <t>Antonio Francisco da Costa Maia</t>
  </si>
  <si>
    <t>067.534.153-19</t>
  </si>
  <si>
    <t>Bárbara Alves Oliveira</t>
  </si>
  <si>
    <t>080.156.656-80</t>
  </si>
  <si>
    <t>Giulia Oliveira Costa Cardoso</t>
  </si>
  <si>
    <t>105.362.006-37</t>
  </si>
  <si>
    <t>Caroline Belisário Zorzal</t>
  </si>
  <si>
    <t>129.723.237-26</t>
  </si>
  <si>
    <t>Engenharia de Materiais</t>
  </si>
  <si>
    <t>32007019007P3</t>
  </si>
  <si>
    <t>Rodrigo Ferreira Gomes</t>
  </si>
  <si>
    <t>110.388.666-50</t>
  </si>
  <si>
    <t>Geologia</t>
  </si>
  <si>
    <t>32010010045P3</t>
  </si>
  <si>
    <t xml:space="preserve">Andreas Ostermann </t>
  </si>
  <si>
    <t>809.188.320-04</t>
  </si>
  <si>
    <t xml:space="preserve">Meyriele Ribeiro da Silva </t>
  </si>
  <si>
    <t>036.002.121-25</t>
  </si>
  <si>
    <t>Pedro Victor Ferreira Neves</t>
  </si>
  <si>
    <t>124.735.316-84</t>
  </si>
  <si>
    <t>Sustentabilidade Socioeconômica Ambiental</t>
  </si>
  <si>
    <t>32007019009P6</t>
  </si>
  <si>
    <t>Luísa Santos de Castro Guerra</t>
  </si>
  <si>
    <t>170.908.847-83</t>
  </si>
  <si>
    <t>Fábio Augusto de Sousa</t>
  </si>
  <si>
    <t>130.404.766-02</t>
  </si>
  <si>
    <t>Valor Total - CAPES</t>
  </si>
  <si>
    <t>Valor Total - FAPEMIG</t>
  </si>
  <si>
    <t>Guilherme Nunes Lucena</t>
  </si>
  <si>
    <t>Patrísia de Oliveira Rodrigues</t>
  </si>
  <si>
    <t>Nayara Magry Jesus Melo</t>
  </si>
  <si>
    <t>Hudson de Ameida Queiroz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</si>
  <si>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 - Agosto de 2021
                                                                   CPE/CGPE/DPB
                                                                   FAP: FUNDAÇÃO DE AMPARO À PESQUISA DO ESTADO DE MINAS GERAIS - FAPEMIG</t>
    </r>
    <r>
      <rPr>
        <b/>
        <sz val="14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</si>
</sst>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9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9"/>
      <color indexed="81"/>
      <name val="Segoe UI"/>
      <charset val="1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2" fillId="0" borderId="0" xfId="1" applyFont="1" applyAlignment="1"/>
    <xf numFmtId="44" fontId="2" fillId="2" borderId="1" xfId="1" applyFont="1" applyFill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0" fillId="0" borderId="0" xfId="1" applyFont="1" applyAlignment="1"/>
    <xf numFmtId="14" fontId="2" fillId="3" borderId="7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2" fontId="2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vertical="center"/>
    </xf>
    <xf numFmtId="44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14" fontId="8" fillId="3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/>
    <xf numFmtId="0" fontId="3" fillId="0" borderId="6" xfId="0" applyFont="1" applyBorder="1" applyAlignment="1"/>
  </cellXfs>
  <cellStyles count="2">
    <cellStyle name="Moeda" xfId="1" builtinId="4"/>
    <cellStyle name="Normal" xfId="0" builtinId="0"/>
  </cellStyles>
  <dxfs count="8">
    <dxf>
      <numFmt numFmtId="34" formatCode="_-&quot;R$&quot;\ * #,##0.00_-;\-&quot;R$&quot;\ * #,##0.00_-;_-&quot;R$&quot;\ * &quot;-&quot;??_-;_-@_-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690B1038-97C8-4C8D-958B-FAC02926EB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409E5716-4C37-4A40-B05B-C66339B2C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ila Fernanda Silva Santos" refreshedDate="44435.698867476851" createdVersion="6" refreshedVersion="6" minRefreshableVersion="3" recordCount="42" xr:uid="{02828974-97A3-4337-ABAA-F2EA75EAF336}">
  <cacheSource type="worksheet">
    <worksheetSource ref="C5:M47" sheet="Bolsas Solicitadas"/>
  </cacheSource>
  <cacheFields count="11">
    <cacheField name="Nome do PPG" numFmtId="0">
      <sharedItems containsBlank="1"/>
    </cacheField>
    <cacheField name="Código PPG" numFmtId="0">
      <sharedItems containsBlank="1"/>
    </cacheField>
    <cacheField name="IES (Principal)" numFmtId="0">
      <sharedItems containsBlank="1"/>
    </cacheField>
    <cacheField name="Sigla IES" numFmtId="0">
      <sharedItems containsBlank="1"/>
    </cacheField>
    <cacheField name="Nome do bolsista " numFmtId="14">
      <sharedItems containsBlank="1"/>
    </cacheField>
    <cacheField name="CPF bolsita " numFmtId="0">
      <sharedItems containsBlank="1"/>
    </cacheField>
    <cacheField name="Modalidade " numFmtId="0">
      <sharedItems containsBlank="1" count="4">
        <s v="Mestrado "/>
        <m/>
        <s v="Doutorado "/>
        <s v="Pós-doutorado "/>
      </sharedItems>
    </cacheField>
    <cacheField name="Valor da bolsa (CAPES)" numFmtId="44">
      <sharedItems containsString="0" containsBlank="1" containsNumber="1" containsInteger="1" minValue="1500" maxValue="4100"/>
    </cacheField>
    <cacheField name="Valor da bolsa (FAP)" numFmtId="44">
      <sharedItems containsString="0" containsBlank="1" containsNumber="1" containsInteger="1" minValue="0" maxValue="0"/>
    </cacheField>
    <cacheField name="Duração" numFmtId="0">
      <sharedItems containsString="0" containsBlank="1" containsNumber="1" containsInteger="1" minValue="12" maxValue="48"/>
    </cacheField>
    <cacheField name="Valor Total" numFmtId="44">
      <sharedItems containsString="0" containsBlank="1" containsNumber="1" containsInteger="1" minValue="31500" maxValue="105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ila Fernanda Silva Santos" refreshedDate="44435.698993055557" createdVersion="6" refreshedVersion="6" minRefreshableVersion="3" recordCount="42" xr:uid="{4023D70F-B631-41E7-9A72-6ADB2AA871F3}">
  <cacheSource type="worksheet">
    <worksheetSource ref="A5:M47" sheet="Bolsas Solicitadas"/>
  </cacheSource>
  <cacheFields count="13">
    <cacheField name="Projeto" numFmtId="0">
      <sharedItems containsString="0" containsBlank="1" containsNumber="1" containsInteger="1" minValue="1" maxValue="2"/>
    </cacheField>
    <cacheField name="Nome do projeto" numFmtId="0">
      <sharedItems containsBlank="1" count="3">
        <s v="Fontes de Energias Renováveis"/>
        <s v="Cadeia Mínero-química do Lítio"/>
        <m u="1"/>
      </sharedItems>
    </cacheField>
    <cacheField name="Nome do PPG" numFmtId="0">
      <sharedItems containsBlank="1"/>
    </cacheField>
    <cacheField name="Código PPG" numFmtId="0">
      <sharedItems containsBlank="1"/>
    </cacheField>
    <cacheField name="IES (Principal)" numFmtId="0">
      <sharedItems containsBlank="1"/>
    </cacheField>
    <cacheField name="Sigla IES" numFmtId="0">
      <sharedItems containsBlank="1"/>
    </cacheField>
    <cacheField name="Nome do bolsista " numFmtId="14">
      <sharedItems containsBlank="1"/>
    </cacheField>
    <cacheField name="CPF bolsita " numFmtId="0">
      <sharedItems containsBlank="1"/>
    </cacheField>
    <cacheField name="Modalidade " numFmtId="0">
      <sharedItems containsBlank="1"/>
    </cacheField>
    <cacheField name="Valor da bolsa (CAPES)" numFmtId="44">
      <sharedItems containsString="0" containsBlank="1" containsNumber="1" containsInteger="1" minValue="1500" maxValue="4100"/>
    </cacheField>
    <cacheField name="Valor da bolsa (FAP)" numFmtId="44">
      <sharedItems containsString="0" containsBlank="1" containsNumber="1" containsInteger="1" minValue="0" maxValue="0"/>
    </cacheField>
    <cacheField name="Duração" numFmtId="0">
      <sharedItems containsString="0" containsBlank="1" containsNumber="1" containsInteger="1" minValue="12" maxValue="48"/>
    </cacheField>
    <cacheField name="Valor Total" numFmtId="44">
      <sharedItems containsString="0" containsBlank="1" containsNumber="1" containsInteger="1" minValue="31500" maxValue="105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Ciências Ambientais"/>
    <s v="32025017004P5"/>
    <s v="Universidade do Estado de Minas Gerais"/>
    <s v="UEMG"/>
    <s v="Giovanni Uema Alcantara"/>
    <s v="401.259.268-80"/>
    <x v="0"/>
    <n v="1500"/>
    <n v="0"/>
    <n v="24"/>
    <n v="36000"/>
  </r>
  <r>
    <s v="Ciências Ambientais"/>
    <s v="32025017004P5"/>
    <s v="Universidade do Estado de Minas Gerais"/>
    <s v="UEMG"/>
    <s v="Halax Duart Martins Silva"/>
    <s v="074.337.936-58"/>
    <x v="0"/>
    <n v="1500"/>
    <n v="0"/>
    <n v="24"/>
    <n v="36000"/>
  </r>
  <r>
    <s v="Ciências Ambientais"/>
    <s v="32025017004P5"/>
    <s v="Universidade do Estado de Minas Gerais"/>
    <s v="UEMG"/>
    <s v="Lorrana Zélia Martins de Souza"/>
    <s v="120.502.216-30"/>
    <x v="0"/>
    <n v="1500"/>
    <n v="0"/>
    <n v="24"/>
    <n v="36000"/>
  </r>
  <r>
    <s v="Engenharia Química"/>
    <s v="32011016041P0"/>
    <s v="Universidade Federal de Alfenas"/>
    <s v="UNIFAL"/>
    <s v="Guilherme Adolfo Cassiano"/>
    <s v="381.667.788-66"/>
    <x v="0"/>
    <n v="1500"/>
    <n v="0"/>
    <n v="24"/>
    <n v="36000"/>
  </r>
  <r>
    <s v="Engenharia Química"/>
    <s v="32011016041P0"/>
    <s v="Universidade Federal de Alfenas"/>
    <s v="UNIFAL"/>
    <s v="Débora Prudente Lima "/>
    <s v="121.169.236-11"/>
    <x v="0"/>
    <n v="1500"/>
    <n v="0"/>
    <n v="24"/>
    <n v="36000"/>
  </r>
  <r>
    <m/>
    <m/>
    <m/>
    <m/>
    <m/>
    <m/>
    <x v="1"/>
    <m/>
    <m/>
    <m/>
    <m/>
  </r>
  <r>
    <s v="Biotecnologia"/>
    <s v="32018010011P9"/>
    <s v="Universidade Federal de São João Del-Rei"/>
    <s v="UFSJ"/>
    <s v="Júlia Antunes Tavares Ribeiro"/>
    <s v="081.377.396-29"/>
    <x v="2"/>
    <n v="2200"/>
    <n v="0"/>
    <n v="37"/>
    <n v="81400"/>
  </r>
  <r>
    <s v="Biotecnologia"/>
    <s v="32018010011P9"/>
    <s v="Universidade Federal de São João Del-Rei"/>
    <s v="UFSJ"/>
    <s v="Sara Aparecida Alexandre"/>
    <s v="106.072.446-40"/>
    <x v="2"/>
    <n v="2200"/>
    <n v="0"/>
    <n v="48"/>
    <n v="105600"/>
  </r>
  <r>
    <s v="Biotecnologia"/>
    <s v="32018010011P9"/>
    <s v="Universidade Federal de São João Del-Rei"/>
    <s v="UFSJ"/>
    <s v="Klédna Constância Portes Reis"/>
    <s v="030.149.736-29"/>
    <x v="3"/>
    <n v="4100"/>
    <n v="0"/>
    <n v="12"/>
    <n v="49200"/>
  </r>
  <r>
    <s v="Produção Animal"/>
    <s v="32001010098P0"/>
    <s v="Universidade Federal de Minas Gerais"/>
    <s v="UFMG"/>
    <s v="André Felipe Ferreira dos Santos"/>
    <s v="019.791.416-06"/>
    <x v="0"/>
    <n v="1500"/>
    <n v="0"/>
    <n v="21"/>
    <n v="31500"/>
  </r>
  <r>
    <s v="Produção Animal"/>
    <s v="32001010098P0"/>
    <s v="Universidade Federal de Minas Gerais"/>
    <s v="UFMG"/>
    <s v="Valdo Soares Martins Júnior"/>
    <s v="059.810.085-71"/>
    <x v="0"/>
    <n v="1500"/>
    <n v="0"/>
    <n v="22"/>
    <n v="33000"/>
  </r>
  <r>
    <s v="Meio Ambiente e Recursos Hídricos"/>
    <s v="32003013007P8"/>
    <s v="Universidade Federal de Itajubá"/>
    <s v="UNIFEI"/>
    <s v="ADRIELE MARIA DE CÁSSIA CRISPIM"/>
    <s v="124.351.356-02"/>
    <x v="0"/>
    <n v="1500"/>
    <n v="0"/>
    <n v="24"/>
    <n v="36000"/>
  </r>
  <r>
    <s v="Meio Ambiente e Recursos Hídricos"/>
    <s v="32003013007P8"/>
    <s v="Universidade Federal de Itajubá"/>
    <s v="UNIFEI"/>
    <s v="LAURA DARDOT CAMPELLO"/>
    <s v="057.340.896-30"/>
    <x v="2"/>
    <n v="2200"/>
    <n v="0"/>
    <n v="48"/>
    <n v="105600"/>
  </r>
  <r>
    <s v="Meio Ambiente e Recursos Hídricos"/>
    <s v="32003013007P8"/>
    <s v="Universidade Federal de Itajubá"/>
    <s v="UNIFEI"/>
    <s v="VINICIUS SIQUEIRA OLIVEIRA CARVALHO"/>
    <s v="108.431.626-94"/>
    <x v="2"/>
    <n v="2200"/>
    <n v="0"/>
    <n v="48"/>
    <n v="105600"/>
  </r>
  <r>
    <s v="Meio Ambiente e Recursos Hídricos"/>
    <s v="32003013007P8"/>
    <s v="Universidade Federal de Itajubá"/>
    <s v="UNIFEI"/>
    <s v="ALINE TATHYANA ALVES FELCA"/>
    <s v="015.138.096-10"/>
    <x v="2"/>
    <n v="2200"/>
    <n v="0"/>
    <n v="48"/>
    <n v="105600"/>
  </r>
  <r>
    <m/>
    <m/>
    <m/>
    <m/>
    <m/>
    <m/>
    <x v="1"/>
    <m/>
    <m/>
    <m/>
    <m/>
  </r>
  <r>
    <s v="Biocombustíveis"/>
    <s v="32010010010P5"/>
    <s v="Universidade Federal de Uberlândia "/>
    <s v="UFU"/>
    <s v="Anderson Gabriel Corrêa"/>
    <s v="029.638.390-22"/>
    <x v="0"/>
    <n v="1500"/>
    <n v="0"/>
    <n v="24"/>
    <n v="36000"/>
  </r>
  <r>
    <s v="Biocombustíveis"/>
    <s v="32010010010P5"/>
    <s v="Universidade Federal dos Vales do Jequitinhonha e Mucuri"/>
    <s v="UFVJM"/>
    <s v="Tarcisio Michael Ferreira Soares de Oliveira"/>
    <s v="114.479.876-08"/>
    <x v="0"/>
    <n v="1500"/>
    <n v="0"/>
    <n v="24"/>
    <n v="36000"/>
  </r>
  <r>
    <s v="Biocombustíveis"/>
    <s v="32010010010P5"/>
    <s v="Universidade Federal de Uberlândia "/>
    <s v="UFU"/>
    <s v="Walker Vinicius Ferreira do Carmo Batista"/>
    <s v="105.520.406-73"/>
    <x v="2"/>
    <n v="2200"/>
    <n v="0"/>
    <n v="48"/>
    <n v="105600"/>
  </r>
  <r>
    <s v="Biocombustíveis"/>
    <s v="32010010010P5"/>
    <s v="Universidade Federal de Uberlândia "/>
    <s v="UFU"/>
    <s v="Liliana Bernardino de Oliveira e Souza"/>
    <s v="072.493.436-70"/>
    <x v="2"/>
    <n v="2200"/>
    <n v="0"/>
    <n v="48"/>
    <n v="105600"/>
  </r>
  <r>
    <s v="Biocombustíveis"/>
    <s v="32010010010P5"/>
    <s v="Universidade Federal dos Vales do Jequitinhonha e Mucuri"/>
    <s v="UFVJM"/>
    <s v="Alexandre de Matos Martins"/>
    <s v="035.249.786-65"/>
    <x v="2"/>
    <n v="2200"/>
    <n v="0"/>
    <n v="48"/>
    <n v="105600"/>
  </r>
  <r>
    <s v="Química"/>
    <s v="32010010004P5"/>
    <s v="Universidade Federal dos Vales do Jequitinhonha e Mucuri "/>
    <s v="UFVJM"/>
    <s v="Camilo Aurelio Brandão Crisostomo"/>
    <s v="065.809.646-00"/>
    <x v="3"/>
    <n v="4100"/>
    <n v="0"/>
    <n v="12"/>
    <n v="49200"/>
  </r>
  <r>
    <s v="Química"/>
    <s v="32010010004P5"/>
    <s v="Universidade Federal dos Vales do Jequitinhonha e Mucuri "/>
    <s v="UFVJM"/>
    <s v="Cássio Murilo Rodrigues Moreira"/>
    <s v="111.784.986-46"/>
    <x v="2"/>
    <n v="2200"/>
    <n v="0"/>
    <n v="40"/>
    <n v="88000"/>
  </r>
  <r>
    <s v="Química"/>
    <s v="32010010004P5"/>
    <s v="Universidade Federal dos Vales do Jequitinhonha e Mucuri "/>
    <s v="UFVJM"/>
    <s v="Keycianne da Cruz Silva"/>
    <s v="100.868.356-61"/>
    <x v="2"/>
    <n v="2200"/>
    <n v="0"/>
    <n v="45"/>
    <n v="99000"/>
  </r>
  <r>
    <m/>
    <m/>
    <m/>
    <m/>
    <m/>
    <m/>
    <x v="1"/>
    <m/>
    <m/>
    <m/>
    <m/>
  </r>
  <r>
    <s v="Ecologia"/>
    <s v="32002017042P1"/>
    <s v="Universidade Federal de Viçosa"/>
    <s v="UFV"/>
    <s v="Ana Carolina Martins Rocha"/>
    <s v="106.225.916-57"/>
    <x v="0"/>
    <n v="1500"/>
    <n v="0"/>
    <n v="24"/>
    <n v="36000"/>
  </r>
  <r>
    <s v="Ecologia"/>
    <s v="32002017042P1"/>
    <s v="Universidade Federal de Viçosa"/>
    <s v="UFV"/>
    <s v="Victor de Paula Scutari"/>
    <s v="436.512.668-77"/>
    <x v="0"/>
    <n v="1500"/>
    <n v="0"/>
    <n v="24"/>
    <n v="36000"/>
  </r>
  <r>
    <s v="Ecologia"/>
    <s v="32002017042P1"/>
    <s v="Universidade Federal de Viçosa"/>
    <s v="UFV"/>
    <s v="Maria Gracielle Rodrigues Maciel"/>
    <s v="604.135.043-52"/>
    <x v="2"/>
    <n v="2200"/>
    <n v="0"/>
    <n v="48"/>
    <n v="105600"/>
  </r>
  <r>
    <s v="Ecologia"/>
    <s v="32002017042P1"/>
    <s v="Universidade Federal de Viçosa"/>
    <s v="UFV"/>
    <s v="Déborah Fantuzzi Lucas"/>
    <s v="098.547.096-80"/>
    <x v="2"/>
    <n v="2200"/>
    <n v="0"/>
    <n v="48"/>
    <n v="105600"/>
  </r>
  <r>
    <s v="Ecologia"/>
    <s v="32002017042P1"/>
    <s v="Universidade Federal de Viçosa"/>
    <s v="UFV"/>
    <s v="Norma Rodrigues Nunes de Senna"/>
    <s v="089.452.956-07"/>
    <x v="2"/>
    <n v="2200"/>
    <n v="0"/>
    <n v="48"/>
    <n v="105600"/>
  </r>
  <r>
    <s v="Ecologia"/>
    <s v="32002017042P1"/>
    <s v="Universidade Federal de Viçosa"/>
    <s v="UFV"/>
    <s v="Valdivino Domingos de Oliveira Júnior"/>
    <s v="892.863.326-53"/>
    <x v="2"/>
    <n v="2200"/>
    <n v="0"/>
    <n v="48"/>
    <n v="105600"/>
  </r>
  <r>
    <s v="Engenharia Mineral"/>
    <s v="32007019008P0"/>
    <s v="Universidade Federal de Ouro Preto"/>
    <s v="UFOP"/>
    <s v="Antonio Francisco da Costa Maia"/>
    <s v="067.534.153-19"/>
    <x v="0"/>
    <n v="1500"/>
    <n v="0"/>
    <n v="24"/>
    <n v="36000"/>
  </r>
  <r>
    <s v="Engenharia Mineral"/>
    <s v="32007019008P0"/>
    <s v="Universidade Federal de Ouro Preto"/>
    <s v="UFOP"/>
    <s v="Bárbara Alves Oliveira"/>
    <s v="080.156.656-80"/>
    <x v="0"/>
    <n v="1500"/>
    <n v="0"/>
    <n v="24"/>
    <n v="36000"/>
  </r>
  <r>
    <s v="Engenharia Mineral"/>
    <s v="32007019008P0"/>
    <s v="Universidade Federal de Ouro Preto"/>
    <s v="UFOP"/>
    <s v="Giulia Oliveira Costa Cardoso"/>
    <s v="105.362.006-37"/>
    <x v="0"/>
    <n v="1500"/>
    <n v="0"/>
    <n v="24"/>
    <n v="36000"/>
  </r>
  <r>
    <s v="Engenharia Mineral"/>
    <s v="32007019008P0"/>
    <s v="Universidade Federal de Ouro Preto"/>
    <s v="UFOP"/>
    <s v="Caroline Belisário Zorzal"/>
    <s v="129.723.237-26"/>
    <x v="2"/>
    <n v="2200"/>
    <n v="0"/>
    <n v="48"/>
    <n v="105600"/>
  </r>
  <r>
    <s v="Engenharia de Materiais"/>
    <s v="32007019007P3"/>
    <s v="Universidade Federal de Ouro Preto"/>
    <s v="UFOP"/>
    <s v="Rodrigo Ferreira Gomes"/>
    <s v="110.388.666-50"/>
    <x v="2"/>
    <n v="2200"/>
    <n v="0"/>
    <n v="48"/>
    <n v="105600"/>
  </r>
  <r>
    <m/>
    <m/>
    <m/>
    <m/>
    <m/>
    <m/>
    <x v="1"/>
    <m/>
    <m/>
    <m/>
    <m/>
  </r>
  <r>
    <s v="Geologia"/>
    <s v="32010010045P3"/>
    <s v="Universidade Federal dos Vales do Jequitinhonha e Mucuri "/>
    <s v="UFVJM"/>
    <s v="Andreas Ostermann "/>
    <s v="809.188.320-04"/>
    <x v="0"/>
    <n v="1500"/>
    <n v="0"/>
    <n v="24"/>
    <n v="36000"/>
  </r>
  <r>
    <s v="Geologia"/>
    <s v="32010010045P3"/>
    <s v="Universidade Federal dos Vales do Jequitinhonha e Mucuri "/>
    <s v="UFVJM"/>
    <s v="Meyriele Ribeiro da Silva "/>
    <s v="036.002.121-25"/>
    <x v="0"/>
    <n v="1500"/>
    <n v="0"/>
    <n v="24"/>
    <n v="36000"/>
  </r>
  <r>
    <s v="Geologia"/>
    <s v="32010010045P3"/>
    <s v="Universidade Federal dos Vales do Jequitinhonha e Mucuri "/>
    <s v="UFVJM"/>
    <s v="Pedro Victor Ferreira Neves"/>
    <s v="124.735.316-84"/>
    <x v="0"/>
    <n v="1500"/>
    <n v="0"/>
    <n v="24"/>
    <n v="36000"/>
  </r>
  <r>
    <s v="Sustentabilidade Socioeconômica Ambiental"/>
    <s v="32007019009P6"/>
    <s v="Universidade Federal de Ouro Preto"/>
    <s v="UFOP"/>
    <s v="Luísa Santos de Castro Guerra"/>
    <s v="170.908.847-83"/>
    <x v="0"/>
    <n v="1500"/>
    <n v="0"/>
    <n v="24"/>
    <n v="36000"/>
  </r>
  <r>
    <s v="Sustentabilidade Socioeconômica Ambiental"/>
    <s v="32007019009P6"/>
    <s v="Universidade Federal de Ouro Preto"/>
    <s v="UFOP"/>
    <s v="Fábio Augusto de Sousa"/>
    <s v="130.404.766-02"/>
    <x v="0"/>
    <n v="1500"/>
    <n v="0"/>
    <n v="24"/>
    <n v="36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1"/>
    <x v="0"/>
    <s v="Ciências Ambientais"/>
    <s v="32025017004P5"/>
    <s v="Universidade do Estado de Minas Gerais"/>
    <s v="UEMG"/>
    <s v="Giovanni Uema Alcantara"/>
    <s v="401.259.268-80"/>
    <s v="Mestrado "/>
    <n v="1500"/>
    <n v="0"/>
    <n v="24"/>
    <n v="36000"/>
  </r>
  <r>
    <m/>
    <x v="0"/>
    <s v="Ciências Ambientais"/>
    <s v="32025017004P5"/>
    <s v="Universidade do Estado de Minas Gerais"/>
    <s v="UEMG"/>
    <s v="Halax Duart Martins Silva"/>
    <s v="074.337.936-58"/>
    <s v="Mestrado "/>
    <n v="1500"/>
    <n v="0"/>
    <n v="24"/>
    <n v="36000"/>
  </r>
  <r>
    <m/>
    <x v="0"/>
    <s v="Ciências Ambientais"/>
    <s v="32025017004P5"/>
    <s v="Universidade do Estado de Minas Gerais"/>
    <s v="UEMG"/>
    <s v="Lorrana Zélia Martins de Souza"/>
    <s v="120.502.216-30"/>
    <s v="Mestrado "/>
    <n v="1500"/>
    <n v="0"/>
    <n v="24"/>
    <n v="36000"/>
  </r>
  <r>
    <m/>
    <x v="0"/>
    <s v="Engenharia Química"/>
    <s v="32011016041P0"/>
    <s v="Universidade Federal de Alfenas"/>
    <s v="UNIFAL"/>
    <s v="Guilherme Adolfo Cassiano"/>
    <s v="381.667.788-66"/>
    <s v="Mestrado "/>
    <n v="1500"/>
    <n v="0"/>
    <n v="24"/>
    <n v="36000"/>
  </r>
  <r>
    <m/>
    <x v="0"/>
    <s v="Engenharia Química"/>
    <s v="32011016041P0"/>
    <s v="Universidade Federal de Alfenas"/>
    <s v="UNIFAL"/>
    <s v="Débora Prudente Lima "/>
    <s v="121.169.236-11"/>
    <s v="Mestrado "/>
    <n v="1500"/>
    <n v="0"/>
    <n v="24"/>
    <n v="36000"/>
  </r>
  <r>
    <m/>
    <x v="0"/>
    <m/>
    <m/>
    <m/>
    <m/>
    <m/>
    <m/>
    <m/>
    <m/>
    <m/>
    <m/>
    <m/>
  </r>
  <r>
    <m/>
    <x v="0"/>
    <s v="Biotecnologia"/>
    <s v="32018010011P9"/>
    <s v="Universidade Federal de São João Del-Rei"/>
    <s v="UFSJ"/>
    <s v="Júlia Antunes Tavares Ribeiro"/>
    <s v="081.377.396-29"/>
    <s v="Doutorado "/>
    <n v="2200"/>
    <n v="0"/>
    <n v="37"/>
    <n v="81400"/>
  </r>
  <r>
    <m/>
    <x v="0"/>
    <s v="Biotecnologia"/>
    <s v="32018010011P9"/>
    <s v="Universidade Federal de São João Del-Rei"/>
    <s v="UFSJ"/>
    <s v="Sara Aparecida Alexandre"/>
    <s v="106.072.446-40"/>
    <s v="Doutorado "/>
    <n v="2200"/>
    <n v="0"/>
    <n v="48"/>
    <n v="105600"/>
  </r>
  <r>
    <m/>
    <x v="0"/>
    <s v="Biotecnologia"/>
    <s v="32018010011P9"/>
    <s v="Universidade Federal de São João Del-Rei"/>
    <s v="UFSJ"/>
    <s v="Klédna Constância Portes Reis"/>
    <s v="030.149.736-29"/>
    <s v="Pós-doutorado "/>
    <n v="4100"/>
    <n v="0"/>
    <n v="12"/>
    <n v="49200"/>
  </r>
  <r>
    <m/>
    <x v="0"/>
    <s v="Produção Animal"/>
    <s v="32001010098P0"/>
    <s v="Universidade Federal de Minas Gerais"/>
    <s v="UFMG"/>
    <s v="André Felipe Ferreira dos Santos"/>
    <s v="019.791.416-06"/>
    <s v="Mestrado "/>
    <n v="1500"/>
    <n v="0"/>
    <n v="21"/>
    <n v="31500"/>
  </r>
  <r>
    <m/>
    <x v="0"/>
    <s v="Produção Animal"/>
    <s v="32001010098P0"/>
    <s v="Universidade Federal de Minas Gerais"/>
    <s v="UFMG"/>
    <s v="Valdo Soares Martins Júnior"/>
    <s v="059.810.085-71"/>
    <s v="Mestrado "/>
    <n v="1500"/>
    <n v="0"/>
    <n v="22"/>
    <n v="33000"/>
  </r>
  <r>
    <m/>
    <x v="0"/>
    <s v="Meio Ambiente e Recursos Hídricos"/>
    <s v="32003013007P8"/>
    <s v="Universidade Federal de Itajubá"/>
    <s v="UNIFEI"/>
    <s v="ADRIELE MARIA DE CÁSSIA CRISPIM"/>
    <s v="124.351.356-02"/>
    <s v="Mestrado "/>
    <n v="1500"/>
    <n v="0"/>
    <n v="24"/>
    <n v="36000"/>
  </r>
  <r>
    <m/>
    <x v="0"/>
    <s v="Meio Ambiente e Recursos Hídricos"/>
    <s v="32003013007P8"/>
    <s v="Universidade Federal de Itajubá"/>
    <s v="UNIFEI"/>
    <s v="LAURA DARDOT CAMPELLO"/>
    <s v="057.340.896-30"/>
    <s v="Doutorado "/>
    <n v="2200"/>
    <n v="0"/>
    <n v="48"/>
    <n v="105600"/>
  </r>
  <r>
    <m/>
    <x v="0"/>
    <s v="Meio Ambiente e Recursos Hídricos"/>
    <s v="32003013007P8"/>
    <s v="Universidade Federal de Itajubá"/>
    <s v="UNIFEI"/>
    <s v="VINICIUS SIQUEIRA OLIVEIRA CARVALHO"/>
    <s v="108.431.626-94"/>
    <s v="Doutorado "/>
    <n v="2200"/>
    <n v="0"/>
    <n v="48"/>
    <n v="105600"/>
  </r>
  <r>
    <m/>
    <x v="0"/>
    <s v="Meio Ambiente e Recursos Hídricos"/>
    <s v="32003013007P8"/>
    <s v="Universidade Federal de Itajubá"/>
    <s v="UNIFEI"/>
    <s v="ALINE TATHYANA ALVES FELCA"/>
    <s v="015.138.096-10"/>
    <s v="Doutorado "/>
    <n v="2200"/>
    <n v="0"/>
    <n v="48"/>
    <n v="105600"/>
  </r>
  <r>
    <m/>
    <x v="0"/>
    <m/>
    <m/>
    <m/>
    <m/>
    <m/>
    <m/>
    <m/>
    <m/>
    <m/>
    <m/>
    <m/>
  </r>
  <r>
    <m/>
    <x v="0"/>
    <s v="Biocombustíveis"/>
    <s v="32010010010P5"/>
    <s v="Universidade Federal de Uberlândia "/>
    <s v="UFU"/>
    <s v="Anderson Gabriel Corrêa"/>
    <s v="029.638.390-22"/>
    <s v="Mestrado "/>
    <n v="1500"/>
    <n v="0"/>
    <n v="24"/>
    <n v="36000"/>
  </r>
  <r>
    <m/>
    <x v="0"/>
    <s v="Biocombustíveis"/>
    <s v="32010010010P5"/>
    <s v="Universidade Federal dos Vales do Jequitinhonha e Mucuri"/>
    <s v="UFVJM"/>
    <s v="Tarcisio Michael Ferreira Soares de Oliveira"/>
    <s v="114.479.876-08"/>
    <s v="Mestrado "/>
    <n v="1500"/>
    <n v="0"/>
    <n v="24"/>
    <n v="36000"/>
  </r>
  <r>
    <m/>
    <x v="0"/>
    <s v="Biocombustíveis"/>
    <s v="32010010010P5"/>
    <s v="Universidade Federal de Uberlândia "/>
    <s v="UFU"/>
    <s v="Walker Vinicius Ferreira do Carmo Batista"/>
    <s v="105.520.406-73"/>
    <s v="Doutorado "/>
    <n v="2200"/>
    <n v="0"/>
    <n v="48"/>
    <n v="105600"/>
  </r>
  <r>
    <m/>
    <x v="0"/>
    <s v="Biocombustíveis"/>
    <s v="32010010010P5"/>
    <s v="Universidade Federal de Uberlândia "/>
    <s v="UFU"/>
    <s v="Liliana Bernardino de Oliveira e Souza"/>
    <s v="072.493.436-70"/>
    <s v="Doutorado "/>
    <n v="2200"/>
    <n v="0"/>
    <n v="48"/>
    <n v="105600"/>
  </r>
  <r>
    <m/>
    <x v="0"/>
    <s v="Biocombustíveis"/>
    <s v="32010010010P5"/>
    <s v="Universidade Federal dos Vales do Jequitinhonha e Mucuri"/>
    <s v="UFVJM"/>
    <s v="Alexandre de Matos Martins"/>
    <s v="035.249.786-65"/>
    <s v="Doutorado "/>
    <n v="2200"/>
    <n v="0"/>
    <n v="48"/>
    <n v="105600"/>
  </r>
  <r>
    <n v="2"/>
    <x v="1"/>
    <s v="Química"/>
    <s v="32010010004P5"/>
    <s v="Universidade Federal dos Vales do Jequitinhonha e Mucuri "/>
    <s v="UFVJM"/>
    <s v="Camilo Aurelio Brandão Crisostomo"/>
    <s v="065.809.646-00"/>
    <s v="Pós-doutorado "/>
    <n v="4100"/>
    <n v="0"/>
    <n v="12"/>
    <n v="49200"/>
  </r>
  <r>
    <m/>
    <x v="1"/>
    <s v="Química"/>
    <s v="32010010004P5"/>
    <s v="Universidade Federal dos Vales do Jequitinhonha e Mucuri "/>
    <s v="UFVJM"/>
    <s v="Cássio Murilo Rodrigues Moreira"/>
    <s v="111.784.986-46"/>
    <s v="Doutorado "/>
    <n v="2200"/>
    <n v="0"/>
    <n v="40"/>
    <n v="88000"/>
  </r>
  <r>
    <m/>
    <x v="1"/>
    <s v="Química"/>
    <s v="32010010004P5"/>
    <s v="Universidade Federal dos Vales do Jequitinhonha e Mucuri "/>
    <s v="UFVJM"/>
    <s v="Keycianne da Cruz Silva"/>
    <s v="100.868.356-61"/>
    <s v="Doutorado "/>
    <n v="2200"/>
    <n v="0"/>
    <n v="45"/>
    <n v="99000"/>
  </r>
  <r>
    <m/>
    <x v="1"/>
    <m/>
    <m/>
    <m/>
    <m/>
    <m/>
    <m/>
    <m/>
    <m/>
    <m/>
    <m/>
    <m/>
  </r>
  <r>
    <m/>
    <x v="1"/>
    <s v="Ecologia"/>
    <s v="32002017042P1"/>
    <s v="Universidade Federal de Viçosa"/>
    <s v="UFV"/>
    <s v="Ana Carolina Martins Rocha"/>
    <s v="106.225.916-57"/>
    <s v="Mestrado "/>
    <n v="1500"/>
    <n v="0"/>
    <n v="24"/>
    <n v="36000"/>
  </r>
  <r>
    <m/>
    <x v="1"/>
    <s v="Ecologia"/>
    <s v="32002017042P1"/>
    <s v="Universidade Federal de Viçosa"/>
    <s v="UFV"/>
    <s v="Victor de Paula Scutari"/>
    <s v="436.512.668-77"/>
    <s v="Mestrado "/>
    <n v="1500"/>
    <n v="0"/>
    <n v="24"/>
    <n v="36000"/>
  </r>
  <r>
    <m/>
    <x v="1"/>
    <s v="Ecologia"/>
    <s v="32002017042P1"/>
    <s v="Universidade Federal de Viçosa"/>
    <s v="UFV"/>
    <s v="Maria Gracielle Rodrigues Maciel"/>
    <s v="604.135.043-52"/>
    <s v="Doutorado "/>
    <n v="2200"/>
    <n v="0"/>
    <n v="48"/>
    <n v="105600"/>
  </r>
  <r>
    <m/>
    <x v="1"/>
    <s v="Ecologia"/>
    <s v="32002017042P1"/>
    <s v="Universidade Federal de Viçosa"/>
    <s v="UFV"/>
    <s v="Déborah Fantuzzi Lucas"/>
    <s v="098.547.096-80"/>
    <s v="Doutorado "/>
    <n v="2200"/>
    <n v="0"/>
    <n v="48"/>
    <n v="105600"/>
  </r>
  <r>
    <m/>
    <x v="1"/>
    <s v="Ecologia"/>
    <s v="32002017042P1"/>
    <s v="Universidade Federal de Viçosa"/>
    <s v="UFV"/>
    <s v="Norma Rodrigues Nunes de Senna"/>
    <s v="089.452.956-07"/>
    <s v="Doutorado "/>
    <n v="2200"/>
    <n v="0"/>
    <n v="48"/>
    <n v="105600"/>
  </r>
  <r>
    <m/>
    <x v="1"/>
    <s v="Ecologia"/>
    <s v="32002017042P1"/>
    <s v="Universidade Federal de Viçosa"/>
    <s v="UFV"/>
    <s v="Valdivino Domingos de Oliveira Júnior"/>
    <s v="892.863.326-53"/>
    <s v="Doutorado "/>
    <n v="2200"/>
    <n v="0"/>
    <n v="48"/>
    <n v="105600"/>
  </r>
  <r>
    <m/>
    <x v="1"/>
    <s v="Engenharia Mineral"/>
    <s v="32007019008P0"/>
    <s v="Universidade Federal de Ouro Preto"/>
    <s v="UFOP"/>
    <s v="Antonio Francisco da Costa Maia"/>
    <s v="067.534.153-19"/>
    <s v="Mestrado "/>
    <n v="1500"/>
    <n v="0"/>
    <n v="24"/>
    <n v="36000"/>
  </r>
  <r>
    <m/>
    <x v="1"/>
    <s v="Engenharia Mineral"/>
    <s v="32007019008P0"/>
    <s v="Universidade Federal de Ouro Preto"/>
    <s v="UFOP"/>
    <s v="Bárbara Alves Oliveira"/>
    <s v="080.156.656-80"/>
    <s v="Mestrado "/>
    <n v="1500"/>
    <n v="0"/>
    <n v="24"/>
    <n v="36000"/>
  </r>
  <r>
    <m/>
    <x v="1"/>
    <s v="Engenharia Mineral"/>
    <s v="32007019008P0"/>
    <s v="Universidade Federal de Ouro Preto"/>
    <s v="UFOP"/>
    <s v="Giulia Oliveira Costa Cardoso"/>
    <s v="105.362.006-37"/>
    <s v="Mestrado "/>
    <n v="1500"/>
    <n v="0"/>
    <n v="24"/>
    <n v="36000"/>
  </r>
  <r>
    <m/>
    <x v="1"/>
    <s v="Engenharia Mineral"/>
    <s v="32007019008P0"/>
    <s v="Universidade Federal de Ouro Preto"/>
    <s v="UFOP"/>
    <s v="Caroline Belisário Zorzal"/>
    <s v="129.723.237-26"/>
    <s v="Doutorado "/>
    <n v="2200"/>
    <n v="0"/>
    <n v="48"/>
    <n v="105600"/>
  </r>
  <r>
    <m/>
    <x v="1"/>
    <s v="Engenharia de Materiais"/>
    <s v="32007019007P3"/>
    <s v="Universidade Federal de Ouro Preto"/>
    <s v="UFOP"/>
    <s v="Rodrigo Ferreira Gomes"/>
    <s v="110.388.666-50"/>
    <s v="Doutorado "/>
    <n v="2200"/>
    <n v="0"/>
    <n v="48"/>
    <n v="105600"/>
  </r>
  <r>
    <m/>
    <x v="1"/>
    <m/>
    <m/>
    <m/>
    <m/>
    <m/>
    <m/>
    <m/>
    <m/>
    <m/>
    <m/>
    <m/>
  </r>
  <r>
    <m/>
    <x v="1"/>
    <s v="Geologia"/>
    <s v="32010010045P3"/>
    <s v="Universidade Federal dos Vales do Jequitinhonha e Mucuri "/>
    <s v="UFVJM"/>
    <s v="Andreas Ostermann "/>
    <s v="809.188.320-04"/>
    <s v="Mestrado "/>
    <n v="1500"/>
    <n v="0"/>
    <n v="24"/>
    <n v="36000"/>
  </r>
  <r>
    <m/>
    <x v="1"/>
    <s v="Geologia"/>
    <s v="32010010045P3"/>
    <s v="Universidade Federal dos Vales do Jequitinhonha e Mucuri "/>
    <s v="UFVJM"/>
    <s v="Meyriele Ribeiro da Silva "/>
    <s v="036.002.121-25"/>
    <s v="Mestrado "/>
    <n v="1500"/>
    <n v="0"/>
    <n v="24"/>
    <n v="36000"/>
  </r>
  <r>
    <m/>
    <x v="1"/>
    <s v="Geologia"/>
    <s v="32010010045P3"/>
    <s v="Universidade Federal dos Vales do Jequitinhonha e Mucuri "/>
    <s v="UFVJM"/>
    <s v="Pedro Victor Ferreira Neves"/>
    <s v="124.735.316-84"/>
    <s v="Mestrado "/>
    <n v="1500"/>
    <n v="0"/>
    <n v="24"/>
    <n v="36000"/>
  </r>
  <r>
    <m/>
    <x v="1"/>
    <s v="Sustentabilidade Socioeconômica Ambiental"/>
    <s v="32007019009P6"/>
    <s v="Universidade Federal de Ouro Preto"/>
    <s v="UFOP"/>
    <s v="Luísa Santos de Castro Guerra"/>
    <s v="170.908.847-83"/>
    <s v="Mestrado "/>
    <n v="1500"/>
    <n v="0"/>
    <n v="24"/>
    <n v="36000"/>
  </r>
  <r>
    <m/>
    <x v="1"/>
    <s v="Sustentabilidade Socioeconômica Ambiental"/>
    <s v="32007019009P6"/>
    <s v="Universidade Federal de Ouro Preto"/>
    <s v="UFOP"/>
    <s v="Fábio Augusto de Sousa"/>
    <s v="130.404.766-02"/>
    <s v="Mestrado "/>
    <n v="1500"/>
    <n v="0"/>
    <n v="24"/>
    <n v="3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0E25B-3189-4238-93FF-11A278775259}" name="Tabela dinâmica1" cacheId="684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8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3"/>
        <item x="1"/>
        <item t="default"/>
      </items>
    </pivotField>
    <pivotField numFmtId="44" showAll="0"/>
    <pivotField numFmtId="44" showAll="0"/>
    <pivotField showAll="0"/>
    <pivotField dataField="1" numFmtId="44"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Total" fld="10" baseField="0" baseItem="0" numFmtId="44"/>
    <dataField name="Contagem de Modalidade " fld="6" subtotal="count" baseField="0" baseItem="0"/>
  </dataFields>
  <formats count="7">
    <format dxfId="1">
      <pivotArea type="all" dataOnly="0" outline="0" fieldPosition="0"/>
    </format>
    <format dxfId="2">
      <pivotArea outline="0" collapsedLevelsAreSubtotals="1" fieldPosition="0"/>
    </format>
    <format dxfId="3">
      <pivotArea field="6" type="button" dataOnly="0" labelOnly="1" outline="0" axis="axisRow" fieldPosition="0"/>
    </format>
    <format dxfId="4">
      <pivotArea dataOnly="0" labelOnly="1" fieldPosition="0">
        <references count="1">
          <reference field="6" count="0"/>
        </references>
      </pivotArea>
    </format>
    <format dxfId="5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CD7970-E2C4-410B-929A-880EBE1182BD}" name="Tabela dinâmica1" cacheId="684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" firstHeaderRow="1" firstDataRow="1" firstDataCol="1"/>
  <pivotFields count="13"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44" showAll="0"/>
    <pivotField numFmtId="44" showAll="0"/>
    <pivotField showAll="0"/>
    <pivotField dataField="1" numFmtId="44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oma de Valor Total" fld="12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5126-67BA-45E2-8CB4-2EAB0C41228E}">
  <dimension ref="A3:C8"/>
  <sheetViews>
    <sheetView workbookViewId="0">
      <selection activeCell="B4" sqref="B4"/>
    </sheetView>
  </sheetViews>
  <sheetFormatPr defaultRowHeight="12.75"/>
  <cols>
    <col min="1" max="1" width="18.7109375" style="17" bestFit="1" customWidth="1"/>
    <col min="2" max="2" width="20" style="17" bestFit="1" customWidth="1"/>
    <col min="3" max="3" width="25.5703125" style="17" bestFit="1" customWidth="1"/>
    <col min="4" max="16384" width="9.140625" style="17"/>
  </cols>
  <sheetData>
    <row r="3" spans="1:3">
      <c r="A3" s="16" t="s">
        <v>0</v>
      </c>
      <c r="B3" s="17" t="s">
        <v>1</v>
      </c>
      <c r="C3" s="17" t="s">
        <v>2</v>
      </c>
    </row>
    <row r="4" spans="1:3">
      <c r="A4" s="18" t="s">
        <v>3</v>
      </c>
      <c r="B4" s="19">
        <v>1641200</v>
      </c>
      <c r="C4" s="17">
        <v>16</v>
      </c>
    </row>
    <row r="5" spans="1:3">
      <c r="A5" s="18" t="s">
        <v>4</v>
      </c>
      <c r="B5" s="19">
        <v>712500</v>
      </c>
      <c r="C5" s="17">
        <v>20</v>
      </c>
    </row>
    <row r="6" spans="1:3">
      <c r="A6" s="18" t="s">
        <v>5</v>
      </c>
      <c r="B6" s="19">
        <v>98400</v>
      </c>
      <c r="C6" s="17">
        <v>2</v>
      </c>
    </row>
    <row r="7" spans="1:3">
      <c r="A7" s="18" t="s">
        <v>6</v>
      </c>
      <c r="B7" s="19"/>
    </row>
    <row r="8" spans="1:3">
      <c r="A8" s="18" t="s">
        <v>7</v>
      </c>
      <c r="B8" s="19">
        <v>2452100</v>
      </c>
      <c r="C8" s="17">
        <v>38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C090-B375-41E6-A9DF-14EF17F23A03}">
  <dimension ref="A3:C8"/>
  <sheetViews>
    <sheetView workbookViewId="0">
      <selection activeCell="B4" sqref="B4"/>
    </sheetView>
  </sheetViews>
  <sheetFormatPr defaultRowHeight="12.75"/>
  <cols>
    <col min="1" max="1" width="27.42578125" bestFit="1" customWidth="1"/>
    <col min="2" max="2" width="20" bestFit="1" customWidth="1"/>
  </cols>
  <sheetData>
    <row r="3" spans="1:3">
      <c r="A3" s="21" t="s">
        <v>0</v>
      </c>
      <c r="B3" t="s">
        <v>1</v>
      </c>
    </row>
    <row r="4" spans="1:3">
      <c r="A4" s="22" t="s">
        <v>8</v>
      </c>
      <c r="B4" s="23">
        <v>1229800</v>
      </c>
    </row>
    <row r="5" spans="1:3">
      <c r="A5" s="22" t="s">
        <v>9</v>
      </c>
      <c r="B5" s="23">
        <v>1222300</v>
      </c>
    </row>
    <row r="6" spans="1:3">
      <c r="A6" s="22" t="s">
        <v>7</v>
      </c>
      <c r="B6" s="23">
        <v>2452100</v>
      </c>
      <c r="C6" t="s">
        <v>10</v>
      </c>
    </row>
    <row r="7" spans="1:3">
      <c r="B7" s="23">
        <v>196800</v>
      </c>
      <c r="C7" t="s">
        <v>11</v>
      </c>
    </row>
    <row r="8" spans="1:3">
      <c r="B8" s="23">
        <f>SUM(B6:B7)</f>
        <v>2648900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936"/>
  <sheetViews>
    <sheetView showGridLines="0" workbookViewId="0">
      <selection activeCell="B4" sqref="B4"/>
    </sheetView>
  </sheetViews>
  <sheetFormatPr defaultColWidth="14.42578125" defaultRowHeight="15" customHeight="1"/>
  <cols>
    <col min="1" max="1" width="9.140625" customWidth="1"/>
    <col min="2" max="2" width="70.140625" customWidth="1"/>
    <col min="3" max="4" width="17.28515625" customWidth="1"/>
    <col min="5" max="5" width="22.7109375" customWidth="1"/>
    <col min="6" max="6" width="17.42578125" customWidth="1"/>
    <col min="7" max="7" width="17" customWidth="1"/>
    <col min="8" max="9" width="15.42578125" customWidth="1"/>
    <col min="10" max="10" width="15.42578125" style="10" customWidth="1"/>
    <col min="11" max="11" width="15.42578125" customWidth="1"/>
    <col min="12" max="12" width="9.140625" customWidth="1"/>
    <col min="13" max="13" width="14.7109375" bestFit="1" customWidth="1"/>
    <col min="14" max="14" width="14.28515625" hidden="1" customWidth="1"/>
    <col min="15" max="15" width="13.140625" hidden="1" customWidth="1"/>
    <col min="16" max="25" width="8" customWidth="1"/>
  </cols>
  <sheetData>
    <row r="1" spans="1:25" ht="12.75" customHeight="1">
      <c r="A1" s="25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8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4" t="s">
        <v>19</v>
      </c>
      <c r="H5" s="2" t="s">
        <v>20</v>
      </c>
      <c r="I5" s="2" t="s">
        <v>21</v>
      </c>
      <c r="J5" s="8" t="s">
        <v>22</v>
      </c>
      <c r="K5" s="2" t="s">
        <v>23</v>
      </c>
      <c r="L5" s="2" t="s">
        <v>24</v>
      </c>
      <c r="M5" s="8" t="s">
        <v>25</v>
      </c>
      <c r="N5" s="26" t="s">
        <v>26</v>
      </c>
      <c r="O5" s="3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.75" hidden="1" customHeight="1">
      <c r="A6" s="27">
        <v>1</v>
      </c>
      <c r="B6" s="12" t="s">
        <v>9</v>
      </c>
      <c r="C6" s="12" t="s">
        <v>27</v>
      </c>
      <c r="D6" s="12" t="s">
        <v>28</v>
      </c>
      <c r="E6" s="12" t="s">
        <v>29</v>
      </c>
      <c r="F6" s="12" t="s">
        <v>30</v>
      </c>
      <c r="G6" s="11" t="s">
        <v>31</v>
      </c>
      <c r="H6" s="3" t="s">
        <v>32</v>
      </c>
      <c r="I6" s="3" t="s">
        <v>4</v>
      </c>
      <c r="J6" s="9">
        <f t="shared" ref="J6:J47" si="0">IF(I6 = "Mestrado ",$O$7,
     IF(I6 = "Doutorado ",$O$8,
          IF(I6 = "Pós-Doutorado ",$O$9,"selecione a modalidade")
     )
)</f>
        <v>1500</v>
      </c>
      <c r="K6" s="9">
        <v>0</v>
      </c>
      <c r="L6" s="3">
        <v>24</v>
      </c>
      <c r="M6" s="9">
        <f>J6*L6</f>
        <v>36000</v>
      </c>
      <c r="N6" s="4" t="s">
        <v>33</v>
      </c>
      <c r="O6" s="4" t="s">
        <v>34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9.75" hidden="1" customHeight="1">
      <c r="A7" s="31"/>
      <c r="B7" s="12" t="s">
        <v>9</v>
      </c>
      <c r="C7" s="12" t="s">
        <v>27</v>
      </c>
      <c r="D7" s="12" t="s">
        <v>28</v>
      </c>
      <c r="E7" s="12" t="s">
        <v>29</v>
      </c>
      <c r="F7" s="12" t="s">
        <v>30</v>
      </c>
      <c r="G7" s="11" t="s">
        <v>35</v>
      </c>
      <c r="H7" s="3" t="s">
        <v>36</v>
      </c>
      <c r="I7" s="3" t="s">
        <v>4</v>
      </c>
      <c r="J7" s="9">
        <f t="shared" si="0"/>
        <v>1500</v>
      </c>
      <c r="K7" s="9">
        <v>0</v>
      </c>
      <c r="L7" s="3">
        <v>24</v>
      </c>
      <c r="M7" s="9">
        <f t="shared" ref="M7:M47" si="1">J7*L7</f>
        <v>36000</v>
      </c>
      <c r="N7" s="5" t="s">
        <v>4</v>
      </c>
      <c r="O7" s="6">
        <v>1500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hidden="1" customHeight="1">
      <c r="A8" s="31"/>
      <c r="B8" s="12" t="s">
        <v>9</v>
      </c>
      <c r="C8" s="12" t="s">
        <v>27</v>
      </c>
      <c r="D8" s="12" t="s">
        <v>28</v>
      </c>
      <c r="E8" s="12" t="s">
        <v>29</v>
      </c>
      <c r="F8" s="12" t="s">
        <v>30</v>
      </c>
      <c r="G8" s="11" t="s">
        <v>37</v>
      </c>
      <c r="H8" s="3" t="s">
        <v>38</v>
      </c>
      <c r="I8" s="3" t="s">
        <v>4</v>
      </c>
      <c r="J8" s="9">
        <f t="shared" si="0"/>
        <v>1500</v>
      </c>
      <c r="K8" s="9">
        <v>0</v>
      </c>
      <c r="L8" s="3">
        <v>24</v>
      </c>
      <c r="M8" s="9">
        <f t="shared" si="1"/>
        <v>36000</v>
      </c>
      <c r="N8" s="5" t="s">
        <v>3</v>
      </c>
      <c r="O8" s="6">
        <v>2200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hidden="1" customHeight="1">
      <c r="A9" s="31"/>
      <c r="B9" s="12" t="s">
        <v>9</v>
      </c>
      <c r="C9" s="12" t="s">
        <v>39</v>
      </c>
      <c r="D9" s="12" t="s">
        <v>40</v>
      </c>
      <c r="E9" s="12" t="s">
        <v>41</v>
      </c>
      <c r="F9" s="12" t="s">
        <v>42</v>
      </c>
      <c r="G9" s="11" t="s">
        <v>43</v>
      </c>
      <c r="H9" s="3" t="s">
        <v>44</v>
      </c>
      <c r="I9" s="3" t="s">
        <v>4</v>
      </c>
      <c r="J9" s="9">
        <f t="shared" si="0"/>
        <v>1500</v>
      </c>
      <c r="K9" s="9">
        <v>0</v>
      </c>
      <c r="L9" s="3">
        <v>24</v>
      </c>
      <c r="M9" s="9">
        <f t="shared" si="1"/>
        <v>36000</v>
      </c>
      <c r="N9" s="5" t="s">
        <v>5</v>
      </c>
      <c r="O9" s="6">
        <v>4100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hidden="1" customHeight="1">
      <c r="A10" s="31"/>
      <c r="B10" s="12" t="s">
        <v>9</v>
      </c>
      <c r="C10" s="12" t="s">
        <v>39</v>
      </c>
      <c r="D10" s="12" t="s">
        <v>40</v>
      </c>
      <c r="E10" s="12" t="s">
        <v>41</v>
      </c>
      <c r="F10" s="12" t="s">
        <v>42</v>
      </c>
      <c r="G10" s="11" t="s">
        <v>45</v>
      </c>
      <c r="H10" s="3" t="s">
        <v>46</v>
      </c>
      <c r="I10" s="3" t="s">
        <v>4</v>
      </c>
      <c r="J10" s="9">
        <f t="shared" si="0"/>
        <v>1500</v>
      </c>
      <c r="K10" s="9">
        <v>0</v>
      </c>
      <c r="L10" s="3">
        <v>24</v>
      </c>
      <c r="M10" s="9">
        <f t="shared" si="1"/>
        <v>36000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hidden="1" customHeight="1">
      <c r="A11" s="31"/>
      <c r="B11" s="12" t="s">
        <v>9</v>
      </c>
      <c r="C11" s="12"/>
      <c r="D11" s="12"/>
      <c r="E11" s="12"/>
      <c r="F11" s="12"/>
      <c r="G11" s="11"/>
      <c r="H11" s="3"/>
      <c r="I11" s="3"/>
      <c r="J11" s="9"/>
      <c r="K11" s="9"/>
      <c r="L11" s="3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hidden="1" customHeight="1">
      <c r="A12" s="31"/>
      <c r="B12" s="12" t="s">
        <v>9</v>
      </c>
      <c r="C12" s="12" t="s">
        <v>47</v>
      </c>
      <c r="D12" s="12" t="s">
        <v>48</v>
      </c>
      <c r="E12" s="12" t="s">
        <v>49</v>
      </c>
      <c r="F12" s="12" t="s">
        <v>50</v>
      </c>
      <c r="G12" s="11" t="s">
        <v>51</v>
      </c>
      <c r="H12" s="3" t="s">
        <v>52</v>
      </c>
      <c r="I12" s="3" t="s">
        <v>3</v>
      </c>
      <c r="J12" s="9">
        <f t="shared" si="0"/>
        <v>2200</v>
      </c>
      <c r="K12" s="9">
        <v>0</v>
      </c>
      <c r="L12" s="3">
        <v>37</v>
      </c>
      <c r="M12" s="9">
        <f t="shared" si="1"/>
        <v>81400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hidden="1" customHeight="1">
      <c r="A13" s="31"/>
      <c r="B13" s="12" t="s">
        <v>9</v>
      </c>
      <c r="C13" s="12" t="s">
        <v>47</v>
      </c>
      <c r="D13" s="12" t="s">
        <v>48</v>
      </c>
      <c r="E13" s="12" t="s">
        <v>49</v>
      </c>
      <c r="F13" s="12" t="s">
        <v>50</v>
      </c>
      <c r="G13" s="11" t="s">
        <v>53</v>
      </c>
      <c r="H13" s="3" t="s">
        <v>54</v>
      </c>
      <c r="I13" s="3" t="s">
        <v>3</v>
      </c>
      <c r="J13" s="9">
        <f t="shared" si="0"/>
        <v>2200</v>
      </c>
      <c r="K13" s="9">
        <v>0</v>
      </c>
      <c r="L13" s="3">
        <v>48</v>
      </c>
      <c r="M13" s="9">
        <f t="shared" si="1"/>
        <v>105600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hidden="1" customHeight="1">
      <c r="A14" s="31"/>
      <c r="B14" s="12" t="s">
        <v>9</v>
      </c>
      <c r="C14" s="12" t="s">
        <v>47</v>
      </c>
      <c r="D14" s="12" t="s">
        <v>48</v>
      </c>
      <c r="E14" s="12" t="s">
        <v>49</v>
      </c>
      <c r="F14" s="12" t="s">
        <v>50</v>
      </c>
      <c r="G14" s="11" t="s">
        <v>55</v>
      </c>
      <c r="H14" s="3" t="s">
        <v>56</v>
      </c>
      <c r="I14" s="3" t="s">
        <v>5</v>
      </c>
      <c r="J14" s="9">
        <f t="shared" si="0"/>
        <v>4100</v>
      </c>
      <c r="K14" s="9">
        <v>0</v>
      </c>
      <c r="L14" s="3">
        <v>12</v>
      </c>
      <c r="M14" s="9">
        <f t="shared" si="1"/>
        <v>49200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hidden="1" customHeight="1">
      <c r="A15" s="31"/>
      <c r="B15" s="12" t="s">
        <v>9</v>
      </c>
      <c r="C15" s="12" t="s">
        <v>57</v>
      </c>
      <c r="D15" s="12" t="s">
        <v>58</v>
      </c>
      <c r="E15" s="12" t="s">
        <v>59</v>
      </c>
      <c r="F15" s="12" t="s">
        <v>60</v>
      </c>
      <c r="G15" s="11" t="s">
        <v>61</v>
      </c>
      <c r="H15" s="3" t="s">
        <v>62</v>
      </c>
      <c r="I15" s="3" t="s">
        <v>4</v>
      </c>
      <c r="J15" s="9">
        <f t="shared" si="0"/>
        <v>1500</v>
      </c>
      <c r="K15" s="9">
        <v>0</v>
      </c>
      <c r="L15" s="3">
        <v>21</v>
      </c>
      <c r="M15" s="9">
        <f t="shared" si="1"/>
        <v>31500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hidden="1" customHeight="1">
      <c r="A16" s="31"/>
      <c r="B16" s="12" t="s">
        <v>9</v>
      </c>
      <c r="C16" s="12" t="s">
        <v>57</v>
      </c>
      <c r="D16" s="12" t="s">
        <v>58</v>
      </c>
      <c r="E16" s="12" t="s">
        <v>59</v>
      </c>
      <c r="F16" s="12" t="s">
        <v>60</v>
      </c>
      <c r="G16" s="11" t="s">
        <v>63</v>
      </c>
      <c r="H16" s="3" t="s">
        <v>64</v>
      </c>
      <c r="I16" s="3" t="s">
        <v>4</v>
      </c>
      <c r="J16" s="9">
        <f t="shared" si="0"/>
        <v>1500</v>
      </c>
      <c r="K16" s="9">
        <v>0</v>
      </c>
      <c r="L16" s="3">
        <v>22</v>
      </c>
      <c r="M16" s="9">
        <f t="shared" si="1"/>
        <v>33000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hidden="1" customHeight="1">
      <c r="A17" s="31"/>
      <c r="B17" s="12" t="s">
        <v>9</v>
      </c>
      <c r="C17" s="12" t="s">
        <v>65</v>
      </c>
      <c r="D17" s="12" t="s">
        <v>66</v>
      </c>
      <c r="E17" s="12" t="s">
        <v>67</v>
      </c>
      <c r="F17" s="12" t="s">
        <v>68</v>
      </c>
      <c r="G17" s="11" t="s">
        <v>69</v>
      </c>
      <c r="H17" s="3" t="s">
        <v>70</v>
      </c>
      <c r="I17" s="3" t="s">
        <v>4</v>
      </c>
      <c r="J17" s="9">
        <f t="shared" si="0"/>
        <v>1500</v>
      </c>
      <c r="K17" s="9">
        <v>0</v>
      </c>
      <c r="L17" s="3">
        <v>24</v>
      </c>
      <c r="M17" s="9">
        <f t="shared" si="1"/>
        <v>36000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hidden="1" customHeight="1">
      <c r="A18" s="31"/>
      <c r="B18" s="12" t="s">
        <v>9</v>
      </c>
      <c r="C18" s="12" t="s">
        <v>65</v>
      </c>
      <c r="D18" s="12" t="s">
        <v>66</v>
      </c>
      <c r="E18" s="12" t="s">
        <v>67</v>
      </c>
      <c r="F18" s="12" t="s">
        <v>68</v>
      </c>
      <c r="G18" s="11" t="s">
        <v>71</v>
      </c>
      <c r="H18" s="3" t="s">
        <v>72</v>
      </c>
      <c r="I18" s="3" t="s">
        <v>3</v>
      </c>
      <c r="J18" s="9">
        <f t="shared" si="0"/>
        <v>2200</v>
      </c>
      <c r="K18" s="9">
        <v>0</v>
      </c>
      <c r="L18" s="3">
        <v>48</v>
      </c>
      <c r="M18" s="9">
        <f t="shared" si="1"/>
        <v>105600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9.75" hidden="1" customHeight="1">
      <c r="A19" s="31"/>
      <c r="B19" s="12" t="s">
        <v>9</v>
      </c>
      <c r="C19" s="12" t="s">
        <v>65</v>
      </c>
      <c r="D19" s="12" t="s">
        <v>66</v>
      </c>
      <c r="E19" s="12" t="s">
        <v>67</v>
      </c>
      <c r="F19" s="12" t="s">
        <v>68</v>
      </c>
      <c r="G19" s="11" t="s">
        <v>73</v>
      </c>
      <c r="H19" s="3" t="s">
        <v>74</v>
      </c>
      <c r="I19" s="3" t="s">
        <v>3</v>
      </c>
      <c r="J19" s="9">
        <f t="shared" si="0"/>
        <v>2200</v>
      </c>
      <c r="K19" s="9">
        <v>0</v>
      </c>
      <c r="L19" s="3">
        <v>48</v>
      </c>
      <c r="M19" s="9">
        <f t="shared" si="1"/>
        <v>105600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9.75" hidden="1" customHeight="1">
      <c r="A20" s="31"/>
      <c r="B20" s="12" t="s">
        <v>9</v>
      </c>
      <c r="C20" s="12" t="s">
        <v>65</v>
      </c>
      <c r="D20" s="12" t="s">
        <v>66</v>
      </c>
      <c r="E20" s="12" t="s">
        <v>67</v>
      </c>
      <c r="F20" s="12" t="s">
        <v>68</v>
      </c>
      <c r="G20" s="11" t="s">
        <v>75</v>
      </c>
      <c r="H20" s="3" t="s">
        <v>76</v>
      </c>
      <c r="I20" s="3" t="s">
        <v>3</v>
      </c>
      <c r="J20" s="9">
        <f t="shared" si="0"/>
        <v>2200</v>
      </c>
      <c r="K20" s="9">
        <v>0</v>
      </c>
      <c r="L20" s="3">
        <v>48</v>
      </c>
      <c r="M20" s="9">
        <f t="shared" si="1"/>
        <v>105600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hidden="1" customHeight="1">
      <c r="A21" s="31"/>
      <c r="B21" s="12" t="s">
        <v>9</v>
      </c>
      <c r="C21" s="12"/>
      <c r="D21" s="12"/>
      <c r="E21" s="12"/>
      <c r="F21" s="12"/>
      <c r="G21" s="11"/>
      <c r="H21" s="3"/>
      <c r="I21" s="3"/>
      <c r="J21" s="9"/>
      <c r="K21" s="9"/>
      <c r="L21" s="3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hidden="1" customHeight="1">
      <c r="A22" s="31"/>
      <c r="B22" s="12" t="s">
        <v>9</v>
      </c>
      <c r="C22" s="12" t="s">
        <v>77</v>
      </c>
      <c r="D22" s="12" t="s">
        <v>78</v>
      </c>
      <c r="E22" s="12" t="s">
        <v>79</v>
      </c>
      <c r="F22" s="12" t="s">
        <v>80</v>
      </c>
      <c r="G22" s="11" t="s">
        <v>81</v>
      </c>
      <c r="H22" s="3" t="s">
        <v>82</v>
      </c>
      <c r="I22" s="3" t="s">
        <v>4</v>
      </c>
      <c r="J22" s="9">
        <f t="shared" si="0"/>
        <v>1500</v>
      </c>
      <c r="K22" s="9">
        <v>0</v>
      </c>
      <c r="L22" s="3">
        <v>24</v>
      </c>
      <c r="M22" s="9">
        <f t="shared" si="1"/>
        <v>36000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9.75" hidden="1" customHeight="1">
      <c r="A23" s="31"/>
      <c r="B23" s="12" t="s">
        <v>9</v>
      </c>
      <c r="C23" s="12" t="s">
        <v>77</v>
      </c>
      <c r="D23" s="12" t="s">
        <v>78</v>
      </c>
      <c r="E23" s="12" t="s">
        <v>83</v>
      </c>
      <c r="F23" s="12" t="s">
        <v>84</v>
      </c>
      <c r="G23" s="11" t="s">
        <v>85</v>
      </c>
      <c r="H23" s="3" t="s">
        <v>86</v>
      </c>
      <c r="I23" s="3" t="s">
        <v>4</v>
      </c>
      <c r="J23" s="9">
        <f t="shared" si="0"/>
        <v>1500</v>
      </c>
      <c r="K23" s="9">
        <v>0</v>
      </c>
      <c r="L23" s="3">
        <v>24</v>
      </c>
      <c r="M23" s="9">
        <f t="shared" si="1"/>
        <v>36000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9.75" customHeight="1">
      <c r="A24" s="31"/>
      <c r="B24" s="12" t="s">
        <v>9</v>
      </c>
      <c r="C24" s="12" t="s">
        <v>77</v>
      </c>
      <c r="D24" s="12" t="s">
        <v>78</v>
      </c>
      <c r="E24" s="12" t="s">
        <v>79</v>
      </c>
      <c r="F24" s="12" t="s">
        <v>80</v>
      </c>
      <c r="G24" s="11" t="s">
        <v>87</v>
      </c>
      <c r="H24" s="3" t="s">
        <v>88</v>
      </c>
      <c r="I24" s="3" t="s">
        <v>3</v>
      </c>
      <c r="J24" s="9">
        <f t="shared" si="0"/>
        <v>2200</v>
      </c>
      <c r="K24" s="9">
        <v>0</v>
      </c>
      <c r="L24" s="3">
        <v>48</v>
      </c>
      <c r="M24" s="9">
        <f t="shared" si="1"/>
        <v>105600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75" customHeight="1">
      <c r="A25" s="31"/>
      <c r="B25" s="12" t="s">
        <v>9</v>
      </c>
      <c r="C25" s="12" t="s">
        <v>77</v>
      </c>
      <c r="D25" s="12" t="s">
        <v>78</v>
      </c>
      <c r="E25" s="12" t="s">
        <v>79</v>
      </c>
      <c r="F25" s="12" t="s">
        <v>80</v>
      </c>
      <c r="G25" s="11" t="s">
        <v>89</v>
      </c>
      <c r="H25" s="3" t="s">
        <v>90</v>
      </c>
      <c r="I25" s="3" t="s">
        <v>3</v>
      </c>
      <c r="J25" s="9">
        <f t="shared" si="0"/>
        <v>2200</v>
      </c>
      <c r="K25" s="9">
        <v>0</v>
      </c>
      <c r="L25" s="3">
        <v>48</v>
      </c>
      <c r="M25" s="9">
        <f t="shared" si="1"/>
        <v>105600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>
      <c r="A26" s="31"/>
      <c r="B26" s="12" t="s">
        <v>9</v>
      </c>
      <c r="C26" s="12" t="s">
        <v>77</v>
      </c>
      <c r="D26" s="12" t="s">
        <v>78</v>
      </c>
      <c r="E26" s="12" t="s">
        <v>83</v>
      </c>
      <c r="F26" s="12" t="s">
        <v>84</v>
      </c>
      <c r="G26" s="11" t="s">
        <v>91</v>
      </c>
      <c r="H26" s="3" t="s">
        <v>92</v>
      </c>
      <c r="I26" s="3" t="s">
        <v>3</v>
      </c>
      <c r="J26" s="9">
        <f t="shared" si="0"/>
        <v>2200</v>
      </c>
      <c r="K26" s="9">
        <v>0</v>
      </c>
      <c r="L26" s="3">
        <v>48</v>
      </c>
      <c r="M26" s="9">
        <f t="shared" si="1"/>
        <v>105600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9.75" hidden="1" customHeight="1">
      <c r="A27" s="27">
        <v>2</v>
      </c>
      <c r="B27" s="12" t="s">
        <v>8</v>
      </c>
      <c r="C27" s="12" t="s">
        <v>93</v>
      </c>
      <c r="D27" s="12" t="s">
        <v>94</v>
      </c>
      <c r="E27" s="12" t="s">
        <v>95</v>
      </c>
      <c r="F27" s="12" t="s">
        <v>84</v>
      </c>
      <c r="G27" s="11" t="s">
        <v>96</v>
      </c>
      <c r="H27" s="3" t="s">
        <v>97</v>
      </c>
      <c r="I27" s="3" t="s">
        <v>5</v>
      </c>
      <c r="J27" s="9">
        <f t="shared" si="0"/>
        <v>4100</v>
      </c>
      <c r="K27" s="9">
        <v>0</v>
      </c>
      <c r="L27" s="3">
        <v>12</v>
      </c>
      <c r="M27" s="9">
        <f t="shared" si="1"/>
        <v>49200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9.75" hidden="1" customHeight="1">
      <c r="A28" s="31"/>
      <c r="B28" s="12" t="s">
        <v>8</v>
      </c>
      <c r="C28" s="12" t="s">
        <v>93</v>
      </c>
      <c r="D28" s="12" t="s">
        <v>94</v>
      </c>
      <c r="E28" s="12" t="s">
        <v>95</v>
      </c>
      <c r="F28" s="12" t="s">
        <v>84</v>
      </c>
      <c r="G28" s="11" t="s">
        <v>98</v>
      </c>
      <c r="H28" s="3" t="s">
        <v>99</v>
      </c>
      <c r="I28" s="3" t="s">
        <v>3</v>
      </c>
      <c r="J28" s="9">
        <f t="shared" si="0"/>
        <v>2200</v>
      </c>
      <c r="K28" s="9">
        <v>0</v>
      </c>
      <c r="L28" s="3">
        <v>40</v>
      </c>
      <c r="M28" s="9">
        <f t="shared" si="1"/>
        <v>88000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9.75" hidden="1" customHeight="1">
      <c r="A29" s="31"/>
      <c r="B29" s="12" t="s">
        <v>8</v>
      </c>
      <c r="C29" s="12" t="s">
        <v>93</v>
      </c>
      <c r="D29" s="12" t="s">
        <v>94</v>
      </c>
      <c r="E29" s="12" t="s">
        <v>95</v>
      </c>
      <c r="F29" s="12" t="s">
        <v>84</v>
      </c>
      <c r="G29" s="11" t="s">
        <v>100</v>
      </c>
      <c r="H29" s="3" t="s">
        <v>101</v>
      </c>
      <c r="I29" s="3" t="s">
        <v>3</v>
      </c>
      <c r="J29" s="9">
        <f t="shared" si="0"/>
        <v>2200</v>
      </c>
      <c r="K29" s="9">
        <v>0</v>
      </c>
      <c r="L29" s="3">
        <v>45</v>
      </c>
      <c r="M29" s="9">
        <f t="shared" si="1"/>
        <v>99000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9.75" hidden="1" customHeight="1">
      <c r="A30" s="31"/>
      <c r="B30" s="12" t="s">
        <v>8</v>
      </c>
      <c r="C30" s="12"/>
      <c r="D30" s="12"/>
      <c r="E30" s="12"/>
      <c r="F30" s="12"/>
      <c r="G30" s="11"/>
      <c r="H30" s="3"/>
      <c r="I30" s="3"/>
      <c r="J30" s="9"/>
      <c r="K30" s="9"/>
      <c r="L30" s="3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hidden="1" customHeight="1">
      <c r="A31" s="31"/>
      <c r="B31" s="12" t="s">
        <v>8</v>
      </c>
      <c r="C31" s="12" t="s">
        <v>102</v>
      </c>
      <c r="D31" s="12" t="s">
        <v>103</v>
      </c>
      <c r="E31" s="12" t="s">
        <v>104</v>
      </c>
      <c r="F31" s="12" t="s">
        <v>105</v>
      </c>
      <c r="G31" s="11" t="s">
        <v>106</v>
      </c>
      <c r="H31" s="3" t="s">
        <v>107</v>
      </c>
      <c r="I31" s="3" t="s">
        <v>4</v>
      </c>
      <c r="J31" s="9">
        <f t="shared" si="0"/>
        <v>1500</v>
      </c>
      <c r="K31" s="9">
        <v>0</v>
      </c>
      <c r="L31" s="3">
        <v>24</v>
      </c>
      <c r="M31" s="9">
        <f t="shared" si="1"/>
        <v>36000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9.75" hidden="1" customHeight="1">
      <c r="A32" s="31"/>
      <c r="B32" s="12" t="s">
        <v>8</v>
      </c>
      <c r="C32" s="12" t="s">
        <v>102</v>
      </c>
      <c r="D32" s="12" t="s">
        <v>103</v>
      </c>
      <c r="E32" s="12" t="s">
        <v>104</v>
      </c>
      <c r="F32" s="12" t="s">
        <v>105</v>
      </c>
      <c r="G32" s="11" t="s">
        <v>108</v>
      </c>
      <c r="H32" s="3" t="s">
        <v>109</v>
      </c>
      <c r="I32" s="3" t="s">
        <v>4</v>
      </c>
      <c r="J32" s="9">
        <f t="shared" si="0"/>
        <v>1500</v>
      </c>
      <c r="K32" s="9">
        <v>0</v>
      </c>
      <c r="L32" s="3">
        <v>24</v>
      </c>
      <c r="M32" s="9">
        <f t="shared" si="1"/>
        <v>36000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9.75" hidden="1" customHeight="1">
      <c r="A33" s="31"/>
      <c r="B33" s="12" t="s">
        <v>8</v>
      </c>
      <c r="C33" s="12" t="s">
        <v>102</v>
      </c>
      <c r="D33" s="12" t="s">
        <v>103</v>
      </c>
      <c r="E33" s="12" t="s">
        <v>104</v>
      </c>
      <c r="F33" s="12" t="s">
        <v>105</v>
      </c>
      <c r="G33" s="11" t="s">
        <v>110</v>
      </c>
      <c r="H33" s="3" t="s">
        <v>111</v>
      </c>
      <c r="I33" s="3" t="s">
        <v>3</v>
      </c>
      <c r="J33" s="9">
        <f t="shared" si="0"/>
        <v>2200</v>
      </c>
      <c r="K33" s="9">
        <v>0</v>
      </c>
      <c r="L33" s="3">
        <v>48</v>
      </c>
      <c r="M33" s="9">
        <f t="shared" si="1"/>
        <v>105600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9.75" hidden="1" customHeight="1">
      <c r="A34" s="31"/>
      <c r="B34" s="12" t="s">
        <v>8</v>
      </c>
      <c r="C34" s="12" t="s">
        <v>102</v>
      </c>
      <c r="D34" s="12" t="s">
        <v>103</v>
      </c>
      <c r="E34" s="12" t="s">
        <v>104</v>
      </c>
      <c r="F34" s="12" t="s">
        <v>105</v>
      </c>
      <c r="G34" s="11" t="s">
        <v>112</v>
      </c>
      <c r="H34" s="3" t="s">
        <v>113</v>
      </c>
      <c r="I34" s="3" t="s">
        <v>3</v>
      </c>
      <c r="J34" s="9">
        <f t="shared" si="0"/>
        <v>2200</v>
      </c>
      <c r="K34" s="9">
        <v>0</v>
      </c>
      <c r="L34" s="3">
        <v>48</v>
      </c>
      <c r="M34" s="9">
        <f t="shared" si="1"/>
        <v>105600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9.75" hidden="1" customHeight="1">
      <c r="A35" s="31"/>
      <c r="B35" s="12" t="s">
        <v>8</v>
      </c>
      <c r="C35" s="12" t="s">
        <v>102</v>
      </c>
      <c r="D35" s="12" t="s">
        <v>103</v>
      </c>
      <c r="E35" s="12" t="s">
        <v>104</v>
      </c>
      <c r="F35" s="12" t="s">
        <v>105</v>
      </c>
      <c r="G35" s="11" t="s">
        <v>114</v>
      </c>
      <c r="H35" s="3" t="s">
        <v>115</v>
      </c>
      <c r="I35" s="3" t="s">
        <v>3</v>
      </c>
      <c r="J35" s="9">
        <f t="shared" ref="J35" si="2">IF(I35 = "Mestrado ",$O$7,
     IF(I35 = "Doutorado ",$O$8,
          IF(I35 = "Pós-Doutorado ",$O$9,"selecione a modalidade")
     )
)</f>
        <v>2200</v>
      </c>
      <c r="K35" s="9">
        <v>0</v>
      </c>
      <c r="L35" s="3">
        <v>48</v>
      </c>
      <c r="M35" s="9">
        <f t="shared" si="1"/>
        <v>105600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9.75" hidden="1" customHeight="1">
      <c r="A36" s="31"/>
      <c r="B36" s="12" t="s">
        <v>8</v>
      </c>
      <c r="C36" s="12" t="s">
        <v>102</v>
      </c>
      <c r="D36" s="12" t="s">
        <v>103</v>
      </c>
      <c r="E36" s="12" t="s">
        <v>104</v>
      </c>
      <c r="F36" s="12" t="s">
        <v>105</v>
      </c>
      <c r="G36" s="11" t="s">
        <v>116</v>
      </c>
      <c r="H36" s="3" t="s">
        <v>117</v>
      </c>
      <c r="I36" s="3" t="s">
        <v>3</v>
      </c>
      <c r="J36" s="9">
        <f t="shared" si="0"/>
        <v>2200</v>
      </c>
      <c r="K36" s="9">
        <v>0</v>
      </c>
      <c r="L36" s="3">
        <v>48</v>
      </c>
      <c r="M36" s="9">
        <f t="shared" si="1"/>
        <v>105600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9.75" hidden="1" customHeight="1">
      <c r="A37" s="31"/>
      <c r="B37" s="12" t="s">
        <v>8</v>
      </c>
      <c r="C37" s="12" t="s">
        <v>118</v>
      </c>
      <c r="D37" s="12" t="s">
        <v>119</v>
      </c>
      <c r="E37" s="12" t="s">
        <v>120</v>
      </c>
      <c r="F37" s="12" t="s">
        <v>121</v>
      </c>
      <c r="G37" s="11" t="s">
        <v>122</v>
      </c>
      <c r="H37" s="3" t="s">
        <v>123</v>
      </c>
      <c r="I37" s="3" t="s">
        <v>4</v>
      </c>
      <c r="J37" s="9">
        <f t="shared" si="0"/>
        <v>1500</v>
      </c>
      <c r="K37" s="9">
        <v>0</v>
      </c>
      <c r="L37" s="3">
        <v>24</v>
      </c>
      <c r="M37" s="9">
        <f t="shared" si="1"/>
        <v>36000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9.75" hidden="1" customHeight="1">
      <c r="A38" s="31"/>
      <c r="B38" s="12" t="s">
        <v>8</v>
      </c>
      <c r="C38" s="12" t="s">
        <v>118</v>
      </c>
      <c r="D38" s="12" t="s">
        <v>119</v>
      </c>
      <c r="E38" s="12" t="s">
        <v>120</v>
      </c>
      <c r="F38" s="12" t="s">
        <v>121</v>
      </c>
      <c r="G38" s="11" t="s">
        <v>124</v>
      </c>
      <c r="H38" s="3" t="s">
        <v>125</v>
      </c>
      <c r="I38" s="3" t="s">
        <v>4</v>
      </c>
      <c r="J38" s="9">
        <f t="shared" si="0"/>
        <v>1500</v>
      </c>
      <c r="K38" s="9">
        <v>0</v>
      </c>
      <c r="L38" s="3">
        <v>24</v>
      </c>
      <c r="M38" s="9">
        <f t="shared" si="1"/>
        <v>36000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9.75" hidden="1" customHeight="1">
      <c r="A39" s="31"/>
      <c r="B39" s="12" t="s">
        <v>8</v>
      </c>
      <c r="C39" s="12" t="s">
        <v>118</v>
      </c>
      <c r="D39" s="12" t="s">
        <v>119</v>
      </c>
      <c r="E39" s="12" t="s">
        <v>120</v>
      </c>
      <c r="F39" s="12" t="s">
        <v>121</v>
      </c>
      <c r="G39" s="11" t="s">
        <v>126</v>
      </c>
      <c r="H39" s="3" t="s">
        <v>127</v>
      </c>
      <c r="I39" s="3" t="s">
        <v>4</v>
      </c>
      <c r="J39" s="9">
        <f t="shared" si="0"/>
        <v>1500</v>
      </c>
      <c r="K39" s="9">
        <v>0</v>
      </c>
      <c r="L39" s="3">
        <v>24</v>
      </c>
      <c r="M39" s="9">
        <f t="shared" si="1"/>
        <v>36000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9.75" hidden="1" customHeight="1">
      <c r="A40" s="31"/>
      <c r="B40" s="12" t="s">
        <v>8</v>
      </c>
      <c r="C40" s="12" t="s">
        <v>118</v>
      </c>
      <c r="D40" s="12" t="s">
        <v>119</v>
      </c>
      <c r="E40" s="12" t="s">
        <v>120</v>
      </c>
      <c r="F40" s="12" t="s">
        <v>121</v>
      </c>
      <c r="G40" s="11" t="s">
        <v>128</v>
      </c>
      <c r="H40" s="3" t="s">
        <v>129</v>
      </c>
      <c r="I40" s="3" t="s">
        <v>3</v>
      </c>
      <c r="J40" s="9">
        <f t="shared" si="0"/>
        <v>2200</v>
      </c>
      <c r="K40" s="9">
        <v>0</v>
      </c>
      <c r="L40" s="3">
        <v>48</v>
      </c>
      <c r="M40" s="9">
        <f t="shared" si="1"/>
        <v>105600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9.75" hidden="1" customHeight="1">
      <c r="A41" s="31"/>
      <c r="B41" s="12" t="s">
        <v>8</v>
      </c>
      <c r="C41" s="12" t="s">
        <v>130</v>
      </c>
      <c r="D41" s="12" t="s">
        <v>131</v>
      </c>
      <c r="E41" s="12" t="s">
        <v>120</v>
      </c>
      <c r="F41" s="12" t="s">
        <v>121</v>
      </c>
      <c r="G41" s="11" t="s">
        <v>132</v>
      </c>
      <c r="H41" s="3" t="s">
        <v>133</v>
      </c>
      <c r="I41" s="3" t="s">
        <v>3</v>
      </c>
      <c r="J41" s="9">
        <f t="shared" si="0"/>
        <v>2200</v>
      </c>
      <c r="K41" s="9">
        <v>0</v>
      </c>
      <c r="L41" s="3">
        <v>48</v>
      </c>
      <c r="M41" s="9">
        <f t="shared" si="1"/>
        <v>105600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9.75" hidden="1" customHeight="1">
      <c r="A42" s="31"/>
      <c r="B42" s="12" t="s">
        <v>8</v>
      </c>
      <c r="C42" s="12"/>
      <c r="D42" s="12"/>
      <c r="E42" s="12"/>
      <c r="F42" s="12"/>
      <c r="G42" s="11"/>
      <c r="H42" s="3"/>
      <c r="I42" s="3"/>
      <c r="J42" s="9"/>
      <c r="K42" s="9"/>
      <c r="L42" s="3"/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9.75" hidden="1" customHeight="1">
      <c r="A43" s="31"/>
      <c r="B43" s="12" t="s">
        <v>8</v>
      </c>
      <c r="C43" s="12" t="s">
        <v>134</v>
      </c>
      <c r="D43" s="12" t="s">
        <v>135</v>
      </c>
      <c r="E43" s="12" t="s">
        <v>95</v>
      </c>
      <c r="F43" s="12" t="s">
        <v>84</v>
      </c>
      <c r="G43" s="11" t="s">
        <v>136</v>
      </c>
      <c r="H43" s="3" t="s">
        <v>137</v>
      </c>
      <c r="I43" s="3" t="s">
        <v>4</v>
      </c>
      <c r="J43" s="9">
        <f t="shared" si="0"/>
        <v>1500</v>
      </c>
      <c r="K43" s="9">
        <v>0</v>
      </c>
      <c r="L43" s="3">
        <v>24</v>
      </c>
      <c r="M43" s="9">
        <f t="shared" si="1"/>
        <v>36000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9.75" hidden="1" customHeight="1">
      <c r="A44" s="31"/>
      <c r="B44" s="12" t="s">
        <v>8</v>
      </c>
      <c r="C44" s="12" t="s">
        <v>134</v>
      </c>
      <c r="D44" s="12" t="s">
        <v>135</v>
      </c>
      <c r="E44" s="12" t="s">
        <v>95</v>
      </c>
      <c r="F44" s="12" t="s">
        <v>84</v>
      </c>
      <c r="G44" s="11" t="s">
        <v>138</v>
      </c>
      <c r="H44" s="3" t="s">
        <v>139</v>
      </c>
      <c r="I44" s="3" t="s">
        <v>4</v>
      </c>
      <c r="J44" s="9">
        <f t="shared" si="0"/>
        <v>1500</v>
      </c>
      <c r="K44" s="9">
        <v>0</v>
      </c>
      <c r="L44" s="3">
        <v>24</v>
      </c>
      <c r="M44" s="9">
        <f t="shared" si="1"/>
        <v>36000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9.75" hidden="1" customHeight="1">
      <c r="A45" s="31"/>
      <c r="B45" s="12" t="s">
        <v>8</v>
      </c>
      <c r="C45" s="12" t="s">
        <v>134</v>
      </c>
      <c r="D45" s="12" t="s">
        <v>135</v>
      </c>
      <c r="E45" s="12" t="s">
        <v>95</v>
      </c>
      <c r="F45" s="12" t="s">
        <v>84</v>
      </c>
      <c r="G45" s="11" t="s">
        <v>140</v>
      </c>
      <c r="H45" s="3" t="s">
        <v>141</v>
      </c>
      <c r="I45" s="3" t="s">
        <v>4</v>
      </c>
      <c r="J45" s="9">
        <f t="shared" si="0"/>
        <v>1500</v>
      </c>
      <c r="K45" s="9">
        <v>0</v>
      </c>
      <c r="L45" s="3">
        <v>24</v>
      </c>
      <c r="M45" s="9">
        <f t="shared" si="1"/>
        <v>36000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9.75" hidden="1" customHeight="1">
      <c r="A46" s="31"/>
      <c r="B46" s="12" t="s">
        <v>8</v>
      </c>
      <c r="C46" s="12" t="s">
        <v>142</v>
      </c>
      <c r="D46" s="12" t="s">
        <v>143</v>
      </c>
      <c r="E46" s="12" t="s">
        <v>120</v>
      </c>
      <c r="F46" s="12" t="s">
        <v>121</v>
      </c>
      <c r="G46" s="11" t="s">
        <v>144</v>
      </c>
      <c r="H46" s="3" t="s">
        <v>145</v>
      </c>
      <c r="I46" s="3" t="s">
        <v>4</v>
      </c>
      <c r="J46" s="9">
        <f t="shared" si="0"/>
        <v>1500</v>
      </c>
      <c r="K46" s="9">
        <v>0</v>
      </c>
      <c r="L46" s="3">
        <v>24</v>
      </c>
      <c r="M46" s="9">
        <f t="shared" si="1"/>
        <v>36000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9.75" hidden="1" customHeight="1">
      <c r="A47" s="31"/>
      <c r="B47" s="12" t="s">
        <v>8</v>
      </c>
      <c r="C47" s="12" t="s">
        <v>142</v>
      </c>
      <c r="D47" s="12" t="s">
        <v>143</v>
      </c>
      <c r="E47" s="12" t="s">
        <v>120</v>
      </c>
      <c r="F47" s="12" t="s">
        <v>121</v>
      </c>
      <c r="G47" s="11" t="s">
        <v>146</v>
      </c>
      <c r="H47" s="3" t="s">
        <v>147</v>
      </c>
      <c r="I47" s="3" t="s">
        <v>4</v>
      </c>
      <c r="J47" s="9">
        <f t="shared" si="0"/>
        <v>1500</v>
      </c>
      <c r="K47" s="9">
        <v>0</v>
      </c>
      <c r="L47" s="3">
        <v>24</v>
      </c>
      <c r="M47" s="9">
        <f t="shared" si="1"/>
        <v>36000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1"/>
      <c r="D48" s="1"/>
      <c r="E48" s="1"/>
      <c r="F48" s="1"/>
      <c r="G48" s="13"/>
      <c r="H48" s="1"/>
      <c r="I48" s="1"/>
      <c r="J48" s="7"/>
      <c r="K48" s="1"/>
      <c r="L48" s="1"/>
      <c r="M48" s="9">
        <f>SUBTOTAL(9,M6:M47)</f>
        <v>316800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20">
        <f>M48*0.3</f>
        <v>95040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"/>
      <c r="C61" s="1"/>
      <c r="D61" s="1"/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"/>
      <c r="C62" s="1"/>
      <c r="D62" s="1"/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"/>
      <c r="C63" s="1"/>
      <c r="D63" s="1"/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"/>
      <c r="C64" s="1"/>
      <c r="D64" s="1"/>
      <c r="E64" s="1"/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"/>
      <c r="C65" s="1"/>
      <c r="D65" s="1"/>
      <c r="E65" s="1"/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"/>
      <c r="C66" s="1"/>
      <c r="D66" s="1"/>
      <c r="E66" s="1"/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1"/>
      <c r="C67" s="1"/>
      <c r="D67" s="1"/>
      <c r="E67" s="1"/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"/>
      <c r="C68" s="1"/>
      <c r="D68" s="1"/>
      <c r="E68" s="1"/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1"/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1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1"/>
      <c r="F71" s="1"/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1"/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1"/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1"/>
      <c r="F74" s="1"/>
      <c r="G74" s="1"/>
      <c r="H74" s="1"/>
      <c r="I74" s="1"/>
      <c r="J74" s="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1"/>
      <c r="F75" s="1"/>
      <c r="G75" s="1"/>
      <c r="H75" s="1"/>
      <c r="I75" s="1"/>
      <c r="J75" s="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1"/>
      <c r="F76" s="1"/>
      <c r="G76" s="1"/>
      <c r="H76" s="1"/>
      <c r="I76" s="1"/>
      <c r="J76" s="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1"/>
      <c r="F77" s="1"/>
      <c r="G77" s="1"/>
      <c r="H77" s="1"/>
      <c r="I77" s="1"/>
      <c r="J77" s="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1"/>
      <c r="F78" s="1"/>
      <c r="G78" s="1"/>
      <c r="H78" s="1"/>
      <c r="I78" s="1"/>
      <c r="J78" s="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1"/>
      <c r="F79" s="1"/>
      <c r="G79" s="1"/>
      <c r="H79" s="1"/>
      <c r="I79" s="1"/>
      <c r="J79" s="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1"/>
      <c r="F80" s="1"/>
      <c r="G80" s="1"/>
      <c r="H80" s="1"/>
      <c r="I80" s="1"/>
      <c r="J80" s="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1"/>
      <c r="F81" s="1"/>
      <c r="G81" s="1"/>
      <c r="H81" s="1"/>
      <c r="I81" s="1"/>
      <c r="J81" s="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1"/>
      <c r="F82" s="1"/>
      <c r="G82" s="1"/>
      <c r="H82" s="1"/>
      <c r="I82" s="1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1"/>
      <c r="H83" s="1"/>
      <c r="I83" s="1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1"/>
      <c r="H84" s="1"/>
      <c r="I84" s="1"/>
      <c r="J84" s="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1"/>
      <c r="H85" s="1"/>
      <c r="I85" s="1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1"/>
      <c r="H86" s="1"/>
      <c r="I86" s="1"/>
      <c r="J86" s="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1"/>
      <c r="H87" s="1"/>
      <c r="I87" s="1"/>
      <c r="J87" s="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1"/>
      <c r="H88" s="1"/>
      <c r="I88" s="1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1"/>
      <c r="H89" s="1"/>
      <c r="I89" s="1"/>
      <c r="J89" s="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1"/>
      <c r="H90" s="1"/>
      <c r="I90" s="1"/>
      <c r="J90" s="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1"/>
      <c r="H91" s="1"/>
      <c r="I91" s="1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1"/>
      <c r="H92" s="1"/>
      <c r="I92" s="1"/>
      <c r="J92" s="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1"/>
      <c r="H93" s="1"/>
      <c r="I93" s="1"/>
      <c r="J93" s="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1"/>
      <c r="H94" s="1"/>
      <c r="I94" s="1"/>
      <c r="J94" s="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1"/>
      <c r="J95" s="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1"/>
      <c r="J96" s="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1"/>
      <c r="J97" s="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1"/>
      <c r="H98" s="1"/>
      <c r="I98" s="1"/>
      <c r="J98" s="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1"/>
      <c r="H99" s="1"/>
      <c r="I99" s="1"/>
      <c r="J99" s="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</sheetData>
  <autoFilter ref="A5:M47" xr:uid="{98E1141C-D97C-4BD1-A81A-6EE809947171}">
    <filterColumn colId="2">
      <filters>
        <filter val="Biocombustíveis"/>
      </filters>
    </filterColumn>
    <filterColumn colId="8">
      <filters>
        <filter val="Doutorado"/>
      </filters>
    </filterColumn>
  </autoFilter>
  <mergeCells count="4">
    <mergeCell ref="A1:K3"/>
    <mergeCell ref="N5:O5"/>
    <mergeCell ref="A6:A26"/>
    <mergeCell ref="A27:A47"/>
  </mergeCells>
  <dataValidations count="1">
    <dataValidation type="list" allowBlank="1" showInputMessage="1" showErrorMessage="1" prompt=" - " sqref="I6:I47" xr:uid="{00000000-0002-0000-0000-000000000000}">
      <formula1>$N$7:$N$9</formula1>
    </dataValidation>
  </dataValidation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67FB-B36F-418B-9474-34582F94BC91}">
  <dimension ref="A1:Y936"/>
  <sheetViews>
    <sheetView showGridLines="0" tabSelected="1" workbookViewId="0">
      <selection activeCell="S42" sqref="S42"/>
    </sheetView>
  </sheetViews>
  <sheetFormatPr defaultColWidth="14.42578125" defaultRowHeight="15" customHeight="1"/>
  <cols>
    <col min="1" max="1" width="9.140625" customWidth="1"/>
    <col min="2" max="2" width="70.140625" customWidth="1"/>
    <col min="3" max="4" width="17.28515625" customWidth="1"/>
    <col min="5" max="5" width="22.7109375" customWidth="1"/>
    <col min="6" max="6" width="17.42578125" customWidth="1"/>
    <col min="7" max="7" width="17" customWidth="1"/>
    <col min="8" max="8" width="15.42578125" customWidth="1"/>
    <col min="9" max="9" width="15.42578125" style="10" customWidth="1"/>
    <col min="10" max="10" width="15.42578125" customWidth="1"/>
    <col min="11" max="11" width="9.140625" hidden="1" customWidth="1"/>
    <col min="12" max="13" width="14.7109375" hidden="1" customWidth="1"/>
    <col min="14" max="14" width="14.28515625" hidden="1" customWidth="1"/>
    <col min="15" max="15" width="13.140625" hidden="1" customWidth="1"/>
    <col min="16" max="25" width="8" customWidth="1"/>
  </cols>
  <sheetData>
    <row r="1" spans="1:25" ht="12.75" customHeight="1">
      <c r="A1" s="25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8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4" t="s">
        <v>19</v>
      </c>
      <c r="H5" s="2" t="s">
        <v>21</v>
      </c>
      <c r="I5" s="8" t="s">
        <v>22</v>
      </c>
      <c r="J5" s="2" t="s">
        <v>23</v>
      </c>
      <c r="K5" s="2" t="s">
        <v>24</v>
      </c>
      <c r="L5" s="8" t="s">
        <v>148</v>
      </c>
      <c r="M5" s="8" t="s">
        <v>149</v>
      </c>
      <c r="N5" s="26" t="s">
        <v>26</v>
      </c>
      <c r="O5" s="3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.75" customHeight="1">
      <c r="A6" s="27">
        <v>1</v>
      </c>
      <c r="B6" s="28" t="s">
        <v>9</v>
      </c>
      <c r="C6" s="12" t="s">
        <v>27</v>
      </c>
      <c r="D6" s="12" t="s">
        <v>28</v>
      </c>
      <c r="E6" s="12" t="s">
        <v>29</v>
      </c>
      <c r="F6" s="12" t="s">
        <v>30</v>
      </c>
      <c r="G6" s="11" t="s">
        <v>31</v>
      </c>
      <c r="H6" s="3" t="s">
        <v>4</v>
      </c>
      <c r="I6" s="9">
        <f t="shared" ref="I6:I47" si="0">IF(H6 = "Mestrado ",$O$7,
     IF(H6 = "Doutorado ",$O$8,
          IF(H6 = "Pós-Doutorado ",$O$9,"selecione a modalidade")
     )
)</f>
        <v>1500</v>
      </c>
      <c r="J6" s="9">
        <v>0</v>
      </c>
      <c r="K6" s="3">
        <v>24</v>
      </c>
      <c r="L6" s="9">
        <f>I6*K6</f>
        <v>36000</v>
      </c>
      <c r="M6" s="9"/>
      <c r="N6" s="4" t="s">
        <v>33</v>
      </c>
      <c r="O6" s="4" t="s">
        <v>34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9.75" customHeight="1">
      <c r="A7" s="31"/>
      <c r="B7" s="31"/>
      <c r="C7" s="12" t="s">
        <v>27</v>
      </c>
      <c r="D7" s="12" t="s">
        <v>28</v>
      </c>
      <c r="E7" s="12" t="s">
        <v>29</v>
      </c>
      <c r="F7" s="12" t="s">
        <v>30</v>
      </c>
      <c r="G7" s="11" t="s">
        <v>35</v>
      </c>
      <c r="H7" s="3" t="s">
        <v>4</v>
      </c>
      <c r="I7" s="9">
        <f t="shared" si="0"/>
        <v>1500</v>
      </c>
      <c r="J7" s="9">
        <v>0</v>
      </c>
      <c r="K7" s="3">
        <v>24</v>
      </c>
      <c r="L7" s="9">
        <f t="shared" ref="L7:L47" si="1">I7*K7</f>
        <v>36000</v>
      </c>
      <c r="M7" s="9"/>
      <c r="N7" s="5" t="s">
        <v>4</v>
      </c>
      <c r="O7" s="6">
        <v>1500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customHeight="1">
      <c r="A8" s="31"/>
      <c r="B8" s="31"/>
      <c r="C8" s="12" t="s">
        <v>27</v>
      </c>
      <c r="D8" s="12" t="s">
        <v>28</v>
      </c>
      <c r="E8" s="12" t="s">
        <v>29</v>
      </c>
      <c r="F8" s="12" t="s">
        <v>30</v>
      </c>
      <c r="G8" s="11" t="s">
        <v>37</v>
      </c>
      <c r="H8" s="3" t="s">
        <v>4</v>
      </c>
      <c r="I8" s="9">
        <f t="shared" si="0"/>
        <v>1500</v>
      </c>
      <c r="J8" s="9">
        <v>0</v>
      </c>
      <c r="K8" s="3">
        <v>24</v>
      </c>
      <c r="L8" s="9">
        <f t="shared" si="1"/>
        <v>36000</v>
      </c>
      <c r="M8" s="9"/>
      <c r="N8" s="5" t="s">
        <v>3</v>
      </c>
      <c r="O8" s="6">
        <v>2200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>
      <c r="A9" s="31"/>
      <c r="B9" s="31"/>
      <c r="C9" s="12" t="s">
        <v>39</v>
      </c>
      <c r="D9" s="12" t="s">
        <v>40</v>
      </c>
      <c r="E9" s="12" t="s">
        <v>41</v>
      </c>
      <c r="F9" s="12" t="s">
        <v>42</v>
      </c>
      <c r="G9" s="11" t="s">
        <v>43</v>
      </c>
      <c r="H9" s="3" t="s">
        <v>4</v>
      </c>
      <c r="I9" s="9">
        <f t="shared" si="0"/>
        <v>1500</v>
      </c>
      <c r="J9" s="9">
        <v>0</v>
      </c>
      <c r="K9" s="3">
        <v>24</v>
      </c>
      <c r="L9" s="9">
        <f t="shared" si="1"/>
        <v>36000</v>
      </c>
      <c r="M9" s="9"/>
      <c r="N9" s="5" t="s">
        <v>5</v>
      </c>
      <c r="O9" s="6">
        <v>4100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customHeight="1">
      <c r="A10" s="31"/>
      <c r="B10" s="31"/>
      <c r="C10" s="12" t="s">
        <v>39</v>
      </c>
      <c r="D10" s="12" t="s">
        <v>40</v>
      </c>
      <c r="E10" s="12" t="s">
        <v>41</v>
      </c>
      <c r="F10" s="12" t="s">
        <v>42</v>
      </c>
      <c r="G10" s="11" t="s">
        <v>45</v>
      </c>
      <c r="H10" s="3" t="s">
        <v>4</v>
      </c>
      <c r="I10" s="9">
        <f t="shared" si="0"/>
        <v>1500</v>
      </c>
      <c r="J10" s="9">
        <v>0</v>
      </c>
      <c r="K10" s="3">
        <v>24</v>
      </c>
      <c r="L10" s="9">
        <f t="shared" si="1"/>
        <v>36000</v>
      </c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>
      <c r="A11" s="31"/>
      <c r="B11" s="31"/>
      <c r="C11" s="12" t="s">
        <v>39</v>
      </c>
      <c r="D11" s="12" t="s">
        <v>40</v>
      </c>
      <c r="E11" s="12" t="s">
        <v>41</v>
      </c>
      <c r="F11" s="12" t="s">
        <v>42</v>
      </c>
      <c r="G11" s="24" t="s">
        <v>150</v>
      </c>
      <c r="H11" s="3" t="s">
        <v>5</v>
      </c>
      <c r="I11" s="9"/>
      <c r="J11" s="9">
        <f>4100</f>
        <v>4100</v>
      </c>
      <c r="K11" s="3"/>
      <c r="L11" s="9">
        <v>0</v>
      </c>
      <c r="M11" s="9">
        <f>J11*12</f>
        <v>49200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>
      <c r="A12" s="31"/>
      <c r="B12" s="31"/>
      <c r="C12" s="12" t="s">
        <v>47</v>
      </c>
      <c r="D12" s="12" t="s">
        <v>48</v>
      </c>
      <c r="E12" s="12" t="s">
        <v>49</v>
      </c>
      <c r="F12" s="12" t="s">
        <v>50</v>
      </c>
      <c r="G12" s="11" t="s">
        <v>51</v>
      </c>
      <c r="H12" s="3" t="s">
        <v>3</v>
      </c>
      <c r="I12" s="9">
        <f t="shared" si="0"/>
        <v>2200</v>
      </c>
      <c r="J12" s="9">
        <v>0</v>
      </c>
      <c r="K12" s="3">
        <v>37</v>
      </c>
      <c r="L12" s="9">
        <f t="shared" si="1"/>
        <v>81400</v>
      </c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>
      <c r="A13" s="31"/>
      <c r="B13" s="31"/>
      <c r="C13" s="12" t="s">
        <v>47</v>
      </c>
      <c r="D13" s="12" t="s">
        <v>48</v>
      </c>
      <c r="E13" s="12" t="s">
        <v>49</v>
      </c>
      <c r="F13" s="12" t="s">
        <v>50</v>
      </c>
      <c r="G13" s="11" t="s">
        <v>53</v>
      </c>
      <c r="H13" s="3" t="s">
        <v>3</v>
      </c>
      <c r="I13" s="9">
        <f t="shared" si="0"/>
        <v>2200</v>
      </c>
      <c r="J13" s="9">
        <v>0</v>
      </c>
      <c r="K13" s="3">
        <v>48</v>
      </c>
      <c r="L13" s="9">
        <f t="shared" si="1"/>
        <v>105600</v>
      </c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>
      <c r="A14" s="31"/>
      <c r="B14" s="31"/>
      <c r="C14" s="12" t="s">
        <v>47</v>
      </c>
      <c r="D14" s="12" t="s">
        <v>48</v>
      </c>
      <c r="E14" s="12" t="s">
        <v>49</v>
      </c>
      <c r="F14" s="12" t="s">
        <v>50</v>
      </c>
      <c r="G14" s="11" t="s">
        <v>55</v>
      </c>
      <c r="H14" s="3" t="s">
        <v>5</v>
      </c>
      <c r="I14" s="9">
        <f t="shared" si="0"/>
        <v>4100</v>
      </c>
      <c r="J14" s="9">
        <v>0</v>
      </c>
      <c r="K14" s="3">
        <v>12</v>
      </c>
      <c r="L14" s="9">
        <f t="shared" si="1"/>
        <v>49200</v>
      </c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customHeight="1">
      <c r="A15" s="31"/>
      <c r="B15" s="31"/>
      <c r="C15" s="12" t="s">
        <v>57</v>
      </c>
      <c r="D15" s="12" t="s">
        <v>58</v>
      </c>
      <c r="E15" s="12" t="s">
        <v>59</v>
      </c>
      <c r="F15" s="12" t="s">
        <v>60</v>
      </c>
      <c r="G15" s="11" t="s">
        <v>61</v>
      </c>
      <c r="H15" s="3" t="s">
        <v>4</v>
      </c>
      <c r="I15" s="9">
        <f t="shared" si="0"/>
        <v>1500</v>
      </c>
      <c r="J15" s="9">
        <v>0</v>
      </c>
      <c r="K15" s="3">
        <v>21</v>
      </c>
      <c r="L15" s="9">
        <f t="shared" si="1"/>
        <v>31500</v>
      </c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customHeight="1">
      <c r="A16" s="31"/>
      <c r="B16" s="31"/>
      <c r="C16" s="12" t="s">
        <v>57</v>
      </c>
      <c r="D16" s="12" t="s">
        <v>58</v>
      </c>
      <c r="E16" s="12" t="s">
        <v>59</v>
      </c>
      <c r="F16" s="12" t="s">
        <v>60</v>
      </c>
      <c r="G16" s="11" t="s">
        <v>63</v>
      </c>
      <c r="H16" s="3" t="s">
        <v>4</v>
      </c>
      <c r="I16" s="9">
        <f t="shared" si="0"/>
        <v>1500</v>
      </c>
      <c r="J16" s="9">
        <v>0</v>
      </c>
      <c r="K16" s="3">
        <v>22</v>
      </c>
      <c r="L16" s="9">
        <f t="shared" si="1"/>
        <v>33000</v>
      </c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customHeight="1">
      <c r="A17" s="31"/>
      <c r="B17" s="31"/>
      <c r="C17" s="12" t="s">
        <v>65</v>
      </c>
      <c r="D17" s="12" t="s">
        <v>66</v>
      </c>
      <c r="E17" s="12" t="s">
        <v>67</v>
      </c>
      <c r="F17" s="12" t="s">
        <v>68</v>
      </c>
      <c r="G17" s="11" t="s">
        <v>69</v>
      </c>
      <c r="H17" s="3" t="s">
        <v>4</v>
      </c>
      <c r="I17" s="9">
        <f t="shared" si="0"/>
        <v>1500</v>
      </c>
      <c r="J17" s="9">
        <v>0</v>
      </c>
      <c r="K17" s="3">
        <v>24</v>
      </c>
      <c r="L17" s="9">
        <f t="shared" si="1"/>
        <v>36000</v>
      </c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customHeight="1">
      <c r="A18" s="31"/>
      <c r="B18" s="31"/>
      <c r="C18" s="12" t="s">
        <v>65</v>
      </c>
      <c r="D18" s="12" t="s">
        <v>66</v>
      </c>
      <c r="E18" s="12" t="s">
        <v>67</v>
      </c>
      <c r="F18" s="12" t="s">
        <v>68</v>
      </c>
      <c r="G18" s="11" t="s">
        <v>71</v>
      </c>
      <c r="H18" s="3" t="s">
        <v>3</v>
      </c>
      <c r="I18" s="9">
        <f t="shared" si="0"/>
        <v>2200</v>
      </c>
      <c r="J18" s="9">
        <v>0</v>
      </c>
      <c r="K18" s="3">
        <v>48</v>
      </c>
      <c r="L18" s="9">
        <f t="shared" si="1"/>
        <v>105600</v>
      </c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9.75" customHeight="1">
      <c r="A19" s="31"/>
      <c r="B19" s="31"/>
      <c r="C19" s="12" t="s">
        <v>65</v>
      </c>
      <c r="D19" s="12" t="s">
        <v>66</v>
      </c>
      <c r="E19" s="12" t="s">
        <v>67</v>
      </c>
      <c r="F19" s="12" t="s">
        <v>68</v>
      </c>
      <c r="G19" s="11" t="s">
        <v>73</v>
      </c>
      <c r="H19" s="3" t="s">
        <v>3</v>
      </c>
      <c r="I19" s="9">
        <f t="shared" si="0"/>
        <v>2200</v>
      </c>
      <c r="J19" s="9">
        <v>0</v>
      </c>
      <c r="K19" s="3">
        <v>48</v>
      </c>
      <c r="L19" s="9">
        <f t="shared" si="1"/>
        <v>105600</v>
      </c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9.75" customHeight="1">
      <c r="A20" s="31"/>
      <c r="B20" s="31"/>
      <c r="C20" s="12" t="s">
        <v>65</v>
      </c>
      <c r="D20" s="12" t="s">
        <v>66</v>
      </c>
      <c r="E20" s="12" t="s">
        <v>67</v>
      </c>
      <c r="F20" s="12" t="s">
        <v>68</v>
      </c>
      <c r="G20" s="11" t="s">
        <v>75</v>
      </c>
      <c r="H20" s="3" t="s">
        <v>3</v>
      </c>
      <c r="I20" s="9">
        <f t="shared" si="0"/>
        <v>2200</v>
      </c>
      <c r="J20" s="9">
        <v>0</v>
      </c>
      <c r="K20" s="3">
        <v>48</v>
      </c>
      <c r="L20" s="9">
        <f t="shared" si="1"/>
        <v>105600</v>
      </c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customHeight="1">
      <c r="A21" s="31"/>
      <c r="B21" s="31"/>
      <c r="C21" s="12" t="s">
        <v>77</v>
      </c>
      <c r="D21" s="12" t="s">
        <v>78</v>
      </c>
      <c r="E21" s="12" t="s">
        <v>83</v>
      </c>
      <c r="F21" s="12" t="s">
        <v>84</v>
      </c>
      <c r="G21" s="24" t="s">
        <v>151</v>
      </c>
      <c r="H21" s="3" t="s">
        <v>5</v>
      </c>
      <c r="I21" s="9"/>
      <c r="J21" s="9">
        <f>4100</f>
        <v>4100</v>
      </c>
      <c r="K21" s="3"/>
      <c r="L21" s="9">
        <v>0</v>
      </c>
      <c r="M21" s="9">
        <f>J21*12</f>
        <v>49200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>
      <c r="A22" s="31"/>
      <c r="B22" s="31"/>
      <c r="C22" s="12" t="s">
        <v>77</v>
      </c>
      <c r="D22" s="12" t="s">
        <v>78</v>
      </c>
      <c r="E22" s="12" t="s">
        <v>79</v>
      </c>
      <c r="F22" s="12" t="s">
        <v>80</v>
      </c>
      <c r="G22" s="11" t="s">
        <v>81</v>
      </c>
      <c r="H22" s="3" t="s">
        <v>4</v>
      </c>
      <c r="I22" s="9">
        <f t="shared" si="0"/>
        <v>1500</v>
      </c>
      <c r="J22" s="9">
        <v>0</v>
      </c>
      <c r="K22" s="3">
        <v>24</v>
      </c>
      <c r="L22" s="9">
        <f t="shared" si="1"/>
        <v>36000</v>
      </c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9.75" customHeight="1">
      <c r="A23" s="31"/>
      <c r="B23" s="31"/>
      <c r="C23" s="12" t="s">
        <v>77</v>
      </c>
      <c r="D23" s="12" t="s">
        <v>78</v>
      </c>
      <c r="E23" s="12" t="s">
        <v>83</v>
      </c>
      <c r="F23" s="12" t="s">
        <v>84</v>
      </c>
      <c r="G23" s="11" t="s">
        <v>85</v>
      </c>
      <c r="H23" s="3" t="s">
        <v>4</v>
      </c>
      <c r="I23" s="9">
        <f t="shared" si="0"/>
        <v>1500</v>
      </c>
      <c r="J23" s="9">
        <v>0</v>
      </c>
      <c r="K23" s="3">
        <v>24</v>
      </c>
      <c r="L23" s="9">
        <f t="shared" si="1"/>
        <v>36000</v>
      </c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9.75" customHeight="1">
      <c r="A24" s="31"/>
      <c r="B24" s="31"/>
      <c r="C24" s="12" t="s">
        <v>77</v>
      </c>
      <c r="D24" s="12" t="s">
        <v>78</v>
      </c>
      <c r="E24" s="12" t="s">
        <v>79</v>
      </c>
      <c r="F24" s="12" t="s">
        <v>80</v>
      </c>
      <c r="G24" s="11"/>
      <c r="H24" s="3"/>
      <c r="I24" s="9" t="str">
        <f t="shared" si="0"/>
        <v>selecione a modalidade</v>
      </c>
      <c r="J24" s="9">
        <v>0</v>
      </c>
      <c r="K24" s="3"/>
      <c r="L24" s="9">
        <v>0</v>
      </c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75" customHeight="1">
      <c r="A25" s="31"/>
      <c r="B25" s="31"/>
      <c r="C25" s="12" t="s">
        <v>77</v>
      </c>
      <c r="D25" s="12" t="s">
        <v>78</v>
      </c>
      <c r="E25" s="12" t="s">
        <v>79</v>
      </c>
      <c r="F25" s="12" t="s">
        <v>80</v>
      </c>
      <c r="G25" s="11" t="s">
        <v>89</v>
      </c>
      <c r="H25" s="3" t="s">
        <v>3</v>
      </c>
      <c r="I25" s="9">
        <f t="shared" si="0"/>
        <v>2200</v>
      </c>
      <c r="J25" s="9">
        <v>0</v>
      </c>
      <c r="K25" s="3">
        <v>48</v>
      </c>
      <c r="L25" s="9">
        <f t="shared" si="1"/>
        <v>105600</v>
      </c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customHeight="1">
      <c r="A26" s="31"/>
      <c r="B26" s="31"/>
      <c r="C26" s="12" t="s">
        <v>77</v>
      </c>
      <c r="D26" s="12" t="s">
        <v>78</v>
      </c>
      <c r="E26" s="12" t="s">
        <v>83</v>
      </c>
      <c r="F26" s="12" t="s">
        <v>84</v>
      </c>
      <c r="G26" s="11" t="s">
        <v>91</v>
      </c>
      <c r="H26" s="3" t="s">
        <v>3</v>
      </c>
      <c r="I26" s="9">
        <f t="shared" si="0"/>
        <v>2200</v>
      </c>
      <c r="J26" s="9">
        <v>0</v>
      </c>
      <c r="K26" s="3">
        <v>48</v>
      </c>
      <c r="L26" s="9">
        <f t="shared" si="1"/>
        <v>105600</v>
      </c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9.75" customHeight="1">
      <c r="A27" s="27">
        <v>2</v>
      </c>
      <c r="B27" s="28" t="s">
        <v>8</v>
      </c>
      <c r="C27" s="12" t="s">
        <v>93</v>
      </c>
      <c r="D27" s="12" t="s">
        <v>94</v>
      </c>
      <c r="E27" s="12" t="s">
        <v>95</v>
      </c>
      <c r="F27" s="12" t="s">
        <v>84</v>
      </c>
      <c r="G27" s="11" t="s">
        <v>96</v>
      </c>
      <c r="H27" s="3" t="s">
        <v>5</v>
      </c>
      <c r="I27" s="9">
        <f t="shared" si="0"/>
        <v>4100</v>
      </c>
      <c r="J27" s="9">
        <v>0</v>
      </c>
      <c r="K27" s="3">
        <v>12</v>
      </c>
      <c r="L27" s="9">
        <f t="shared" si="1"/>
        <v>49200</v>
      </c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9.75" customHeight="1">
      <c r="A28" s="31"/>
      <c r="B28" s="31"/>
      <c r="C28" s="12" t="s">
        <v>93</v>
      </c>
      <c r="D28" s="12" t="s">
        <v>94</v>
      </c>
      <c r="E28" s="12" t="s">
        <v>95</v>
      </c>
      <c r="F28" s="12" t="s">
        <v>84</v>
      </c>
      <c r="G28" s="11" t="s">
        <v>98</v>
      </c>
      <c r="H28" s="3" t="s">
        <v>3</v>
      </c>
      <c r="I28" s="9">
        <f t="shared" si="0"/>
        <v>2200</v>
      </c>
      <c r="J28" s="9">
        <v>0</v>
      </c>
      <c r="K28" s="3">
        <v>40</v>
      </c>
      <c r="L28" s="9">
        <f t="shared" si="1"/>
        <v>88000</v>
      </c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9.75" customHeight="1">
      <c r="A29" s="31"/>
      <c r="B29" s="31"/>
      <c r="C29" s="12" t="s">
        <v>93</v>
      </c>
      <c r="D29" s="12" t="s">
        <v>94</v>
      </c>
      <c r="E29" s="12" t="s">
        <v>95</v>
      </c>
      <c r="F29" s="12" t="s">
        <v>84</v>
      </c>
      <c r="G29" s="11" t="s">
        <v>100</v>
      </c>
      <c r="H29" s="3" t="s">
        <v>3</v>
      </c>
      <c r="I29" s="9">
        <f t="shared" si="0"/>
        <v>2200</v>
      </c>
      <c r="J29" s="9">
        <v>0</v>
      </c>
      <c r="K29" s="3">
        <v>45</v>
      </c>
      <c r="L29" s="9">
        <f t="shared" si="1"/>
        <v>99000</v>
      </c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9.75" customHeight="1">
      <c r="A30" s="31"/>
      <c r="B30" s="31"/>
      <c r="C30" s="12" t="s">
        <v>102</v>
      </c>
      <c r="D30" s="12" t="s">
        <v>103</v>
      </c>
      <c r="E30" s="12" t="s">
        <v>104</v>
      </c>
      <c r="F30" s="12" t="s">
        <v>105</v>
      </c>
      <c r="G30" s="24" t="s">
        <v>152</v>
      </c>
      <c r="H30" s="3" t="s">
        <v>5</v>
      </c>
      <c r="I30" s="9"/>
      <c r="J30" s="9">
        <f>4100</f>
        <v>4100</v>
      </c>
      <c r="K30" s="3"/>
      <c r="L30" s="9">
        <v>0</v>
      </c>
      <c r="M30" s="9">
        <f>J30*12</f>
        <v>49200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customHeight="1">
      <c r="A31" s="31"/>
      <c r="B31" s="31"/>
      <c r="C31" s="12" t="s">
        <v>102</v>
      </c>
      <c r="D31" s="12" t="s">
        <v>103</v>
      </c>
      <c r="E31" s="12" t="s">
        <v>104</v>
      </c>
      <c r="F31" s="12" t="s">
        <v>105</v>
      </c>
      <c r="G31" s="11" t="s">
        <v>106</v>
      </c>
      <c r="H31" s="3" t="s">
        <v>4</v>
      </c>
      <c r="I31" s="9">
        <f t="shared" si="0"/>
        <v>1500</v>
      </c>
      <c r="J31" s="9">
        <v>0</v>
      </c>
      <c r="K31" s="3">
        <v>24</v>
      </c>
      <c r="L31" s="9">
        <f t="shared" si="1"/>
        <v>36000</v>
      </c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9.75" customHeight="1">
      <c r="A32" s="31"/>
      <c r="B32" s="31"/>
      <c r="C32" s="12" t="s">
        <v>102</v>
      </c>
      <c r="D32" s="12" t="s">
        <v>103</v>
      </c>
      <c r="E32" s="12" t="s">
        <v>104</v>
      </c>
      <c r="F32" s="12" t="s">
        <v>105</v>
      </c>
      <c r="G32" s="11" t="s">
        <v>108</v>
      </c>
      <c r="H32" s="3" t="s">
        <v>4</v>
      </c>
      <c r="I32" s="9">
        <f t="shared" si="0"/>
        <v>1500</v>
      </c>
      <c r="J32" s="9">
        <v>0</v>
      </c>
      <c r="K32" s="3">
        <v>24</v>
      </c>
      <c r="L32" s="9">
        <f t="shared" si="1"/>
        <v>36000</v>
      </c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9.75" customHeight="1">
      <c r="A33" s="31"/>
      <c r="B33" s="31"/>
      <c r="C33" s="12" t="s">
        <v>102</v>
      </c>
      <c r="D33" s="12" t="s">
        <v>103</v>
      </c>
      <c r="E33" s="12" t="s">
        <v>104</v>
      </c>
      <c r="F33" s="12" t="s">
        <v>105</v>
      </c>
      <c r="G33" s="11" t="s">
        <v>110</v>
      </c>
      <c r="H33" s="3" t="s">
        <v>3</v>
      </c>
      <c r="I33" s="9">
        <f t="shared" si="0"/>
        <v>2200</v>
      </c>
      <c r="J33" s="9">
        <v>0</v>
      </c>
      <c r="K33" s="3">
        <v>48</v>
      </c>
      <c r="L33" s="9">
        <f t="shared" si="1"/>
        <v>105600</v>
      </c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9.75" customHeight="1">
      <c r="A34" s="31"/>
      <c r="B34" s="31"/>
      <c r="C34" s="12" t="s">
        <v>102</v>
      </c>
      <c r="D34" s="12" t="s">
        <v>103</v>
      </c>
      <c r="E34" s="12" t="s">
        <v>104</v>
      </c>
      <c r="F34" s="12" t="s">
        <v>105</v>
      </c>
      <c r="G34" s="11" t="s">
        <v>112</v>
      </c>
      <c r="H34" s="3" t="s">
        <v>3</v>
      </c>
      <c r="I34" s="9">
        <f t="shared" si="0"/>
        <v>2200</v>
      </c>
      <c r="J34" s="9">
        <v>0</v>
      </c>
      <c r="K34" s="3">
        <v>48</v>
      </c>
      <c r="L34" s="9">
        <f t="shared" si="1"/>
        <v>105600</v>
      </c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9.75" customHeight="1">
      <c r="A35" s="31"/>
      <c r="B35" s="31"/>
      <c r="C35" s="12" t="s">
        <v>102</v>
      </c>
      <c r="D35" s="12" t="s">
        <v>103</v>
      </c>
      <c r="E35" s="12" t="s">
        <v>104</v>
      </c>
      <c r="F35" s="12" t="s">
        <v>105</v>
      </c>
      <c r="G35" s="11" t="s">
        <v>114</v>
      </c>
      <c r="H35" s="3" t="s">
        <v>3</v>
      </c>
      <c r="I35" s="9">
        <f t="shared" si="0"/>
        <v>2200</v>
      </c>
      <c r="J35" s="9">
        <v>0</v>
      </c>
      <c r="K35" s="3">
        <v>48</v>
      </c>
      <c r="L35" s="9">
        <f t="shared" si="1"/>
        <v>105600</v>
      </c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9.75" customHeight="1">
      <c r="A36" s="31"/>
      <c r="B36" s="31"/>
      <c r="C36" s="12" t="s">
        <v>102</v>
      </c>
      <c r="D36" s="12" t="s">
        <v>103</v>
      </c>
      <c r="E36" s="12" t="s">
        <v>104</v>
      </c>
      <c r="F36" s="12" t="s">
        <v>105</v>
      </c>
      <c r="G36" s="11" t="s">
        <v>116</v>
      </c>
      <c r="H36" s="3" t="s">
        <v>3</v>
      </c>
      <c r="I36" s="9">
        <f t="shared" si="0"/>
        <v>2200</v>
      </c>
      <c r="J36" s="9">
        <v>0</v>
      </c>
      <c r="K36" s="3">
        <v>48</v>
      </c>
      <c r="L36" s="9">
        <f t="shared" si="1"/>
        <v>105600</v>
      </c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9.75" customHeight="1">
      <c r="A37" s="31"/>
      <c r="B37" s="31"/>
      <c r="C37" s="12" t="s">
        <v>118</v>
      </c>
      <c r="D37" s="12" t="s">
        <v>119</v>
      </c>
      <c r="E37" s="12" t="s">
        <v>120</v>
      </c>
      <c r="F37" s="12" t="s">
        <v>121</v>
      </c>
      <c r="G37" s="11" t="s">
        <v>122</v>
      </c>
      <c r="H37" s="3" t="s">
        <v>4</v>
      </c>
      <c r="I37" s="9">
        <f t="shared" si="0"/>
        <v>1500</v>
      </c>
      <c r="J37" s="9">
        <v>0</v>
      </c>
      <c r="K37" s="3">
        <v>24</v>
      </c>
      <c r="L37" s="9">
        <f t="shared" si="1"/>
        <v>36000</v>
      </c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9.75" customHeight="1">
      <c r="A38" s="31"/>
      <c r="B38" s="31"/>
      <c r="C38" s="12" t="s">
        <v>118</v>
      </c>
      <c r="D38" s="12" t="s">
        <v>119</v>
      </c>
      <c r="E38" s="12" t="s">
        <v>120</v>
      </c>
      <c r="F38" s="12" t="s">
        <v>121</v>
      </c>
      <c r="G38" s="11" t="s">
        <v>124</v>
      </c>
      <c r="H38" s="3" t="s">
        <v>4</v>
      </c>
      <c r="I38" s="9">
        <f t="shared" si="0"/>
        <v>1500</v>
      </c>
      <c r="J38" s="9">
        <v>0</v>
      </c>
      <c r="K38" s="3">
        <v>24</v>
      </c>
      <c r="L38" s="9">
        <f t="shared" si="1"/>
        <v>36000</v>
      </c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9.75" customHeight="1">
      <c r="A39" s="31"/>
      <c r="B39" s="31"/>
      <c r="C39" s="12" t="s">
        <v>118</v>
      </c>
      <c r="D39" s="12" t="s">
        <v>119</v>
      </c>
      <c r="E39" s="12" t="s">
        <v>120</v>
      </c>
      <c r="F39" s="12" t="s">
        <v>121</v>
      </c>
      <c r="G39" s="11" t="s">
        <v>126</v>
      </c>
      <c r="H39" s="3" t="s">
        <v>4</v>
      </c>
      <c r="I39" s="9">
        <f t="shared" si="0"/>
        <v>1500</v>
      </c>
      <c r="J39" s="9">
        <v>0</v>
      </c>
      <c r="K39" s="3">
        <v>24</v>
      </c>
      <c r="L39" s="9">
        <f t="shared" si="1"/>
        <v>36000</v>
      </c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9.75" customHeight="1">
      <c r="A40" s="31"/>
      <c r="B40" s="31"/>
      <c r="C40" s="12" t="s">
        <v>118</v>
      </c>
      <c r="D40" s="12" t="s">
        <v>119</v>
      </c>
      <c r="E40" s="12" t="s">
        <v>120</v>
      </c>
      <c r="F40" s="12" t="s">
        <v>121</v>
      </c>
      <c r="G40" s="11" t="s">
        <v>128</v>
      </c>
      <c r="H40" s="3" t="s">
        <v>3</v>
      </c>
      <c r="I40" s="9">
        <f t="shared" si="0"/>
        <v>2200</v>
      </c>
      <c r="J40" s="9">
        <v>0</v>
      </c>
      <c r="K40" s="3">
        <v>48</v>
      </c>
      <c r="L40" s="9">
        <f t="shared" si="1"/>
        <v>105600</v>
      </c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9.75" customHeight="1">
      <c r="A41" s="31"/>
      <c r="B41" s="31"/>
      <c r="C41" s="12" t="s">
        <v>130</v>
      </c>
      <c r="D41" s="12" t="s">
        <v>131</v>
      </c>
      <c r="E41" s="12" t="s">
        <v>120</v>
      </c>
      <c r="F41" s="12" t="s">
        <v>121</v>
      </c>
      <c r="G41" s="11" t="s">
        <v>132</v>
      </c>
      <c r="H41" s="3" t="s">
        <v>3</v>
      </c>
      <c r="I41" s="9">
        <f t="shared" si="0"/>
        <v>2200</v>
      </c>
      <c r="J41" s="9">
        <v>0</v>
      </c>
      <c r="K41" s="3">
        <v>48</v>
      </c>
      <c r="L41" s="9">
        <f t="shared" si="1"/>
        <v>105600</v>
      </c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9.75" customHeight="1">
      <c r="A42" s="31"/>
      <c r="B42" s="31"/>
      <c r="C42" s="12" t="s">
        <v>134</v>
      </c>
      <c r="D42" s="12" t="s">
        <v>135</v>
      </c>
      <c r="E42" s="12" t="s">
        <v>95</v>
      </c>
      <c r="F42" s="12" t="s">
        <v>84</v>
      </c>
      <c r="G42" s="24" t="s">
        <v>153</v>
      </c>
      <c r="H42" s="3" t="s">
        <v>5</v>
      </c>
      <c r="I42" s="9"/>
      <c r="J42" s="9">
        <f>4100</f>
        <v>4100</v>
      </c>
      <c r="K42" s="3"/>
      <c r="L42" s="9">
        <v>0</v>
      </c>
      <c r="M42" s="9">
        <f>J42*12</f>
        <v>49200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9.75" customHeight="1">
      <c r="A43" s="31"/>
      <c r="B43" s="31"/>
      <c r="C43" s="12" t="s">
        <v>134</v>
      </c>
      <c r="D43" s="12" t="s">
        <v>135</v>
      </c>
      <c r="E43" s="12" t="s">
        <v>95</v>
      </c>
      <c r="F43" s="12" t="s">
        <v>84</v>
      </c>
      <c r="G43" s="11" t="s">
        <v>136</v>
      </c>
      <c r="H43" s="3" t="s">
        <v>4</v>
      </c>
      <c r="I43" s="9">
        <f t="shared" si="0"/>
        <v>1500</v>
      </c>
      <c r="J43" s="9">
        <v>0</v>
      </c>
      <c r="K43" s="3">
        <v>24</v>
      </c>
      <c r="L43" s="9">
        <f t="shared" si="1"/>
        <v>36000</v>
      </c>
      <c r="M43" s="9">
        <f>J43</f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9.75" customHeight="1">
      <c r="A44" s="31"/>
      <c r="B44" s="31"/>
      <c r="C44" s="12" t="s">
        <v>134</v>
      </c>
      <c r="D44" s="12" t="s">
        <v>135</v>
      </c>
      <c r="E44" s="12" t="s">
        <v>95</v>
      </c>
      <c r="F44" s="12" t="s">
        <v>84</v>
      </c>
      <c r="G44" s="11" t="s">
        <v>138</v>
      </c>
      <c r="H44" s="3" t="s">
        <v>4</v>
      </c>
      <c r="I44" s="9">
        <f t="shared" si="0"/>
        <v>1500</v>
      </c>
      <c r="J44" s="9">
        <v>0</v>
      </c>
      <c r="K44" s="3">
        <v>24</v>
      </c>
      <c r="L44" s="9">
        <f t="shared" si="1"/>
        <v>36000</v>
      </c>
      <c r="M44" s="9">
        <f t="shared" ref="M44:M47" si="2">J44</f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9.75" customHeight="1">
      <c r="A45" s="31"/>
      <c r="B45" s="31"/>
      <c r="C45" s="12" t="s">
        <v>134</v>
      </c>
      <c r="D45" s="12" t="s">
        <v>135</v>
      </c>
      <c r="E45" s="12" t="s">
        <v>95</v>
      </c>
      <c r="F45" s="12" t="s">
        <v>84</v>
      </c>
      <c r="G45" s="11" t="s">
        <v>140</v>
      </c>
      <c r="H45" s="3" t="s">
        <v>4</v>
      </c>
      <c r="I45" s="9">
        <f t="shared" si="0"/>
        <v>1500</v>
      </c>
      <c r="J45" s="9">
        <v>0</v>
      </c>
      <c r="K45" s="3">
        <v>24</v>
      </c>
      <c r="L45" s="9">
        <f t="shared" si="1"/>
        <v>36000</v>
      </c>
      <c r="M45" s="9">
        <f t="shared" si="2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9.75" customHeight="1">
      <c r="A46" s="31"/>
      <c r="B46" s="31"/>
      <c r="C46" s="12" t="s">
        <v>142</v>
      </c>
      <c r="D46" s="12" t="s">
        <v>143</v>
      </c>
      <c r="E46" s="12" t="s">
        <v>120</v>
      </c>
      <c r="F46" s="12" t="s">
        <v>121</v>
      </c>
      <c r="G46" s="11" t="s">
        <v>144</v>
      </c>
      <c r="H46" s="3" t="s">
        <v>4</v>
      </c>
      <c r="I46" s="9">
        <f t="shared" si="0"/>
        <v>1500</v>
      </c>
      <c r="J46" s="9">
        <v>0</v>
      </c>
      <c r="K46" s="3">
        <v>24</v>
      </c>
      <c r="L46" s="9">
        <f t="shared" si="1"/>
        <v>36000</v>
      </c>
      <c r="M46" s="9">
        <f t="shared" si="2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9.75" customHeight="1">
      <c r="A47" s="31"/>
      <c r="B47" s="31"/>
      <c r="C47" s="12" t="s">
        <v>142</v>
      </c>
      <c r="D47" s="12" t="s">
        <v>143</v>
      </c>
      <c r="E47" s="12" t="s">
        <v>120</v>
      </c>
      <c r="F47" s="12" t="s">
        <v>121</v>
      </c>
      <c r="G47" s="11" t="s">
        <v>146</v>
      </c>
      <c r="H47" s="3" t="s">
        <v>4</v>
      </c>
      <c r="I47" s="9">
        <f t="shared" si="0"/>
        <v>1500</v>
      </c>
      <c r="J47" s="9">
        <v>0</v>
      </c>
      <c r="K47" s="3">
        <v>24</v>
      </c>
      <c r="L47" s="9">
        <f t="shared" si="1"/>
        <v>36000</v>
      </c>
      <c r="M47" s="9">
        <f t="shared" si="2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1"/>
      <c r="D48" s="1"/>
      <c r="E48" s="1"/>
      <c r="F48" s="1"/>
      <c r="G48" s="13"/>
      <c r="H48" s="1"/>
      <c r="I48" s="7"/>
      <c r="J48" s="1"/>
      <c r="K48" s="1"/>
      <c r="L48" s="9">
        <f>SUBTOTAL(9,L6:L47)</f>
        <v>2346500</v>
      </c>
      <c r="M48" s="9">
        <f>SUBTOTAL(9,M6:M47)</f>
        <v>196800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20"/>
      <c r="M50" s="2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"/>
      <c r="C61" s="1"/>
      <c r="D61" s="1"/>
      <c r="E61" s="1"/>
      <c r="F61" s="1"/>
      <c r="G61" s="1"/>
      <c r="H61" s="1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"/>
      <c r="C62" s="1"/>
      <c r="D62" s="1"/>
      <c r="E62" s="1"/>
      <c r="F62" s="1"/>
      <c r="G62" s="1"/>
      <c r="H62" s="1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"/>
      <c r="C63" s="1"/>
      <c r="D63" s="1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"/>
      <c r="C64" s="1"/>
      <c r="D64" s="1"/>
      <c r="E64" s="1"/>
      <c r="F64" s="1"/>
      <c r="G64" s="1"/>
      <c r="H64" s="1"/>
      <c r="I64" s="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"/>
      <c r="C65" s="1"/>
      <c r="D65" s="1"/>
      <c r="E65" s="1"/>
      <c r="F65" s="1"/>
      <c r="G65" s="1"/>
      <c r="H65" s="1"/>
      <c r="I65" s="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"/>
      <c r="C66" s="1"/>
      <c r="D66" s="1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1"/>
      <c r="C67" s="1"/>
      <c r="D67" s="1"/>
      <c r="E67" s="1"/>
      <c r="F67" s="1"/>
      <c r="G67" s="1"/>
      <c r="H67" s="1"/>
      <c r="I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"/>
      <c r="C68" s="1"/>
      <c r="D68" s="1"/>
      <c r="E68" s="1"/>
      <c r="F68" s="1"/>
      <c r="G68" s="1"/>
      <c r="H68" s="1"/>
      <c r="I68" s="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1"/>
      <c r="F69" s="1"/>
      <c r="G69" s="1"/>
      <c r="H69" s="1"/>
      <c r="I69" s="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1"/>
      <c r="F70" s="1"/>
      <c r="G70" s="1"/>
      <c r="H70" s="1"/>
      <c r="I70" s="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1"/>
      <c r="F71" s="1"/>
      <c r="G71" s="1"/>
      <c r="H71" s="1"/>
      <c r="I71" s="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1"/>
      <c r="F72" s="1"/>
      <c r="G72" s="1"/>
      <c r="H72" s="1"/>
      <c r="I72" s="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1"/>
      <c r="F73" s="1"/>
      <c r="G73" s="1"/>
      <c r="H73" s="1"/>
      <c r="I73" s="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1"/>
      <c r="F74" s="1"/>
      <c r="G74" s="1"/>
      <c r="H74" s="1"/>
      <c r="I74" s="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1"/>
      <c r="F75" s="1"/>
      <c r="G75" s="1"/>
      <c r="H75" s="1"/>
      <c r="I75" s="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1"/>
      <c r="F76" s="1"/>
      <c r="G76" s="1"/>
      <c r="H76" s="1"/>
      <c r="I76" s="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1"/>
      <c r="F77" s="1"/>
      <c r="G77" s="1"/>
      <c r="H77" s="1"/>
      <c r="I77" s="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1"/>
      <c r="F78" s="1"/>
      <c r="G78" s="1"/>
      <c r="H78" s="1"/>
      <c r="I78" s="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1"/>
      <c r="F79" s="1"/>
      <c r="G79" s="1"/>
      <c r="H79" s="1"/>
      <c r="I79" s="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1"/>
      <c r="F80" s="1"/>
      <c r="G80" s="1"/>
      <c r="H80" s="1"/>
      <c r="I80" s="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1"/>
      <c r="F81" s="1"/>
      <c r="G81" s="1"/>
      <c r="H81" s="1"/>
      <c r="I81" s="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1"/>
      <c r="F82" s="1"/>
      <c r="G82" s="1"/>
      <c r="H82" s="1"/>
      <c r="I82" s="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1"/>
      <c r="H83" s="1"/>
      <c r="I83" s="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1"/>
      <c r="H84" s="1"/>
      <c r="I84" s="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1"/>
      <c r="H85" s="1"/>
      <c r="I85" s="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1"/>
      <c r="H86" s="1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1"/>
      <c r="H87" s="1"/>
      <c r="I87" s="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1"/>
      <c r="H88" s="1"/>
      <c r="I88" s="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1"/>
      <c r="H89" s="1"/>
      <c r="I89" s="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1"/>
      <c r="H90" s="1"/>
      <c r="I90" s="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1"/>
      <c r="H91" s="1"/>
      <c r="I91" s="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1"/>
      <c r="H92" s="1"/>
      <c r="I92" s="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1"/>
      <c r="H93" s="1"/>
      <c r="I93" s="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1"/>
      <c r="H94" s="1"/>
      <c r="I94" s="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1"/>
      <c r="H98" s="1"/>
      <c r="I98" s="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1"/>
      <c r="H99" s="1"/>
      <c r="I99" s="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1"/>
      <c r="H100" s="1"/>
      <c r="I100" s="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1"/>
      <c r="H101" s="1"/>
      <c r="I101" s="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1"/>
      <c r="H102" s="1"/>
      <c r="I102" s="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1"/>
      <c r="H103" s="1"/>
      <c r="I103" s="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1"/>
      <c r="H104" s="1"/>
      <c r="I104" s="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1"/>
      <c r="H105" s="1"/>
      <c r="I105" s="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1"/>
      <c r="H106" s="1"/>
      <c r="I106" s="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1"/>
      <c r="H107" s="1"/>
      <c r="I107" s="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1"/>
      <c r="H108" s="1"/>
      <c r="I108" s="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1"/>
      <c r="H109" s="1"/>
      <c r="I109" s="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1"/>
      <c r="H110" s="1"/>
      <c r="I110" s="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1"/>
      <c r="H111" s="1"/>
      <c r="I111" s="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1"/>
      <c r="H112" s="1"/>
      <c r="I112" s="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1"/>
      <c r="H113" s="1"/>
      <c r="I113" s="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1"/>
      <c r="H114" s="1"/>
      <c r="I114" s="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1"/>
      <c r="H115" s="1"/>
      <c r="I115" s="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1"/>
      <c r="H116" s="1"/>
      <c r="I116" s="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1"/>
      <c r="H117" s="1"/>
      <c r="I117" s="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1"/>
      <c r="H118" s="1"/>
      <c r="I118" s="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7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7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7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7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7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7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7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7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7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7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7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7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7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7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7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7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7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7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7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7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7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7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7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7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7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7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7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7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7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7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7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7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7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7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7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7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7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7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7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7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7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1"/>
      <c r="H242" s="1"/>
      <c r="I242" s="7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1"/>
      <c r="H243" s="1"/>
      <c r="I243" s="7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1"/>
      <c r="H244" s="1"/>
      <c r="I244" s="7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1"/>
      <c r="H245" s="1"/>
      <c r="I245" s="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1"/>
      <c r="H246" s="1"/>
      <c r="I246" s="7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1"/>
      <c r="H247" s="1"/>
      <c r="I247" s="7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1"/>
      <c r="H248" s="1"/>
      <c r="I248" s="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1"/>
      <c r="H249" s="1"/>
      <c r="I249" s="7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1"/>
      <c r="H250" s="1"/>
      <c r="I250" s="7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1"/>
      <c r="H251" s="1"/>
      <c r="I251" s="7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1"/>
      <c r="H252" s="1"/>
      <c r="I252" s="7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1"/>
      <c r="H253" s="1"/>
      <c r="I253" s="7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1"/>
      <c r="H254" s="1"/>
      <c r="I254" s="7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1"/>
      <c r="H255" s="1"/>
      <c r="I255" s="7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1"/>
      <c r="H256" s="1"/>
      <c r="I256" s="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1"/>
      <c r="H257" s="1"/>
      <c r="I257" s="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1"/>
      <c r="H258" s="1"/>
      <c r="I258" s="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7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7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7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7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7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7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7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7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7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7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7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7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7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7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7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7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7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7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7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7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7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7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7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7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7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7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7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7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7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7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7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7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7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7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7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7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7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7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7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7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7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7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7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7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7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7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7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7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7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7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7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7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7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7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7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7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7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7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7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7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7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7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7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7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7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7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7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7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7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7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7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7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7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7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7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7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7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7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7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7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7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7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7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7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7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7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7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7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7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7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7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7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7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7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7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7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7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7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7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7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7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7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7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7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7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7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7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7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7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7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7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7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7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7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7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7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7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7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7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7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7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7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7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7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7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7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7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7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7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7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7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7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7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7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7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7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7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7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7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7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7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7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7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7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7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7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7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7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7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7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7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7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7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7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7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7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7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7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7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7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7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7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7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7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7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7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7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7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7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7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7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7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7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7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7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7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7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7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7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7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7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7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7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7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7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7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7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7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7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7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7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7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7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7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7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7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7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7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7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7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7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7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7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7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7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7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7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7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7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7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7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7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7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7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7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7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7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7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7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7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7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7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7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7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7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7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7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7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7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7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7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7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7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7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7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7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7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7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7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7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7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7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7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7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7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7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7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7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7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7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7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7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7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7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7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7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7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7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7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7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7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7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7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7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7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7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7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7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7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7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7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7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7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7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7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7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7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7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7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7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7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7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7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7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7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7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7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7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7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7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7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7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7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7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7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7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7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7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7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7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7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7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7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7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7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7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7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7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7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7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7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7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7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7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7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7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7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7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7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7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7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7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7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7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7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7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7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7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7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7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7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7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7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7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7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7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7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7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7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7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7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7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7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7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7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7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7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7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7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7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7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7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7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7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7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7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7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7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7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7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7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7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7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7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7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7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7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7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7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7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7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7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7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7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7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7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7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7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7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7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7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7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7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7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7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7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7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7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7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7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7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7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7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7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7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7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7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7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7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7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7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7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7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7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7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7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7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7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7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7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7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7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7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7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7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7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7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7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7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7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7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7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7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7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7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7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7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7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7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7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7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7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7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7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7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7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7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7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7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7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7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7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7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7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7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7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7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7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7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7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7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7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7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7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7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7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7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7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7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7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7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7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7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7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7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7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7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7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7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7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7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7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7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7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7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7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7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7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7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7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7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7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7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7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7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7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7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7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7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7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7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7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7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7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7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7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7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7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7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7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7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7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7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7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7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7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7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7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7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7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7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7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7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7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7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7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7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7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7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7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7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7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7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7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7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7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7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7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7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7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7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7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7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7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7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7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7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7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7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7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7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7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7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7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7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7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7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7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7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7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7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7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7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7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7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7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7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7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7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7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7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7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7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7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7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7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7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7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7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7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7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7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7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7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7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7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7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7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7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7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7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7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7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7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7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7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7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7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7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7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7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7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7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7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7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7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7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7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7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7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7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7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7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7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7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7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7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7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7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7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7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7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7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7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7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7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7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7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7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7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7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7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7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7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7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7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7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7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7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7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7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7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7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7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7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7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7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7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7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7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7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7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1"/>
      <c r="H932" s="1"/>
      <c r="I932" s="7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1"/>
      <c r="D933" s="1"/>
      <c r="E933" s="1"/>
      <c r="F933" s="1"/>
      <c r="G933" s="1"/>
      <c r="H933" s="1"/>
      <c r="I933" s="7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1"/>
      <c r="D934" s="1"/>
      <c r="E934" s="1"/>
      <c r="F934" s="1"/>
      <c r="G934" s="1"/>
      <c r="H934" s="1"/>
      <c r="I934" s="7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1"/>
      <c r="D935" s="1"/>
      <c r="E935" s="1"/>
      <c r="F935" s="1"/>
      <c r="G935" s="1"/>
      <c r="H935" s="1"/>
      <c r="I935" s="7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1"/>
      <c r="D936" s="1"/>
      <c r="E936" s="1"/>
      <c r="F936" s="1"/>
      <c r="G936" s="1"/>
      <c r="H936" s="1"/>
      <c r="I936" s="7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</sheetData>
  <autoFilter ref="A5:O47" xr:uid="{57908E0B-D92E-4780-B665-429A5E935C1C}">
    <filterColumn colId="13" showButton="0"/>
  </autoFilter>
  <mergeCells count="6">
    <mergeCell ref="A1:J3"/>
    <mergeCell ref="N5:O5"/>
    <mergeCell ref="A6:A26"/>
    <mergeCell ref="B6:B26"/>
    <mergeCell ref="A27:A47"/>
    <mergeCell ref="B27:B47"/>
  </mergeCells>
  <dataValidations count="1">
    <dataValidation type="list" allowBlank="1" showInputMessage="1" showErrorMessage="1" prompt=" - " sqref="H6:H47" xr:uid="{A0CF1182-9820-484F-A04A-24B673CAC8FC}">
      <formula1>$N$7:$N$9</formula1>
    </dataValidation>
  </dataValidations>
  <pageMargins left="0.7" right="0.7" top="0.75" bottom="0.75" header="0" footer="0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0D75-EAD0-4B5E-898B-568A0120F082}">
  <sheetPr filterMode="1">
    <pageSetUpPr fitToPage="1"/>
  </sheetPr>
  <dimension ref="A1:Y931"/>
  <sheetViews>
    <sheetView showGridLines="0" topLeftCell="D1" workbookViewId="0">
      <selection activeCell="I23" sqref="I23"/>
    </sheetView>
  </sheetViews>
  <sheetFormatPr defaultColWidth="14.42578125" defaultRowHeight="15" customHeight="1"/>
  <cols>
    <col min="1" max="1" width="9.140625" customWidth="1"/>
    <col min="2" max="2" width="70.140625" customWidth="1"/>
    <col min="3" max="4" width="17.28515625" customWidth="1"/>
    <col min="5" max="5" width="22.7109375" customWidth="1"/>
    <col min="6" max="6" width="17.42578125" customWidth="1"/>
    <col min="7" max="7" width="17" customWidth="1"/>
    <col min="8" max="9" width="15.42578125" customWidth="1"/>
    <col min="10" max="10" width="15.42578125" style="10" customWidth="1"/>
    <col min="11" max="11" width="15.42578125" customWidth="1"/>
    <col min="12" max="12" width="9.140625" customWidth="1"/>
    <col min="13" max="13" width="14.7109375" bestFit="1" customWidth="1"/>
    <col min="14" max="14" width="14.28515625" hidden="1" customWidth="1"/>
    <col min="15" max="15" width="13.140625" hidden="1" customWidth="1"/>
    <col min="16" max="25" width="8" customWidth="1"/>
  </cols>
  <sheetData>
    <row r="1" spans="1:25" ht="12.75" customHeight="1">
      <c r="A1" s="25" t="s">
        <v>154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8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4" t="s">
        <v>19</v>
      </c>
      <c r="H5" s="2" t="s">
        <v>20</v>
      </c>
      <c r="I5" s="2" t="s">
        <v>21</v>
      </c>
      <c r="J5" s="8" t="s">
        <v>22</v>
      </c>
      <c r="K5" s="2" t="s">
        <v>23</v>
      </c>
      <c r="L5" s="2" t="s">
        <v>24</v>
      </c>
      <c r="M5" s="8" t="s">
        <v>25</v>
      </c>
      <c r="N5" s="26" t="s">
        <v>26</v>
      </c>
      <c r="O5" s="3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.75" hidden="1" customHeight="1">
      <c r="A6" s="27">
        <v>1</v>
      </c>
      <c r="B6" s="28" t="s">
        <v>9</v>
      </c>
      <c r="C6" s="12" t="s">
        <v>27</v>
      </c>
      <c r="D6" s="12" t="s">
        <v>28</v>
      </c>
      <c r="E6" s="12" t="s">
        <v>29</v>
      </c>
      <c r="F6" s="12" t="s">
        <v>30</v>
      </c>
      <c r="G6" s="11" t="s">
        <v>31</v>
      </c>
      <c r="H6" s="3" t="s">
        <v>32</v>
      </c>
      <c r="I6" s="3" t="s">
        <v>4</v>
      </c>
      <c r="J6" s="9">
        <f t="shared" ref="J6:J42" si="0">IF(I6 = "Mestrado ",$O$7,
     IF(I6 = "Doutorado ",$O$8,
          IF(I6 = "Pós-Doutorado ",$O$9,"selecione a modalidade")
     )
)</f>
        <v>1500</v>
      </c>
      <c r="K6" s="9">
        <v>0</v>
      </c>
      <c r="L6" s="3">
        <v>24</v>
      </c>
      <c r="M6" s="9">
        <f>J6*L6</f>
        <v>36000</v>
      </c>
      <c r="N6" s="4" t="s">
        <v>33</v>
      </c>
      <c r="O6" s="4" t="s">
        <v>34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9.75" hidden="1" customHeight="1">
      <c r="A7" s="31"/>
      <c r="B7" s="31"/>
      <c r="C7" s="12" t="s">
        <v>27</v>
      </c>
      <c r="D7" s="12" t="s">
        <v>28</v>
      </c>
      <c r="E7" s="12" t="s">
        <v>29</v>
      </c>
      <c r="F7" s="12" t="s">
        <v>30</v>
      </c>
      <c r="G7" s="11" t="s">
        <v>35</v>
      </c>
      <c r="H7" s="3" t="s">
        <v>36</v>
      </c>
      <c r="I7" s="3" t="s">
        <v>4</v>
      </c>
      <c r="J7" s="9">
        <f t="shared" si="0"/>
        <v>1500</v>
      </c>
      <c r="K7" s="9">
        <v>0</v>
      </c>
      <c r="L7" s="3">
        <v>24</v>
      </c>
      <c r="M7" s="9">
        <f>J7*L7</f>
        <v>36000</v>
      </c>
      <c r="N7" s="5" t="s">
        <v>4</v>
      </c>
      <c r="O7" s="6">
        <v>1500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hidden="1" customHeight="1">
      <c r="A8" s="31"/>
      <c r="B8" s="31"/>
      <c r="C8" s="12" t="s">
        <v>27</v>
      </c>
      <c r="D8" s="12" t="s">
        <v>28</v>
      </c>
      <c r="E8" s="12" t="s">
        <v>29</v>
      </c>
      <c r="F8" s="12" t="s">
        <v>30</v>
      </c>
      <c r="G8" s="11" t="s">
        <v>37</v>
      </c>
      <c r="H8" s="3" t="s">
        <v>38</v>
      </c>
      <c r="I8" s="3" t="s">
        <v>4</v>
      </c>
      <c r="J8" s="9">
        <f t="shared" si="0"/>
        <v>1500</v>
      </c>
      <c r="K8" s="9">
        <v>0</v>
      </c>
      <c r="L8" s="3">
        <v>24</v>
      </c>
      <c r="M8" s="9">
        <f t="shared" ref="M8:M42" si="1">J8*L8</f>
        <v>36000</v>
      </c>
      <c r="N8" s="5" t="s">
        <v>3</v>
      </c>
      <c r="O8" s="6">
        <v>2200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hidden="1" customHeight="1">
      <c r="A9" s="31"/>
      <c r="B9" s="31"/>
      <c r="C9" s="12" t="s">
        <v>39</v>
      </c>
      <c r="D9" s="12" t="s">
        <v>40</v>
      </c>
      <c r="E9" s="12" t="s">
        <v>41</v>
      </c>
      <c r="F9" s="12" t="s">
        <v>42</v>
      </c>
      <c r="G9" s="11" t="s">
        <v>43</v>
      </c>
      <c r="H9" s="3" t="s">
        <v>44</v>
      </c>
      <c r="I9" s="3" t="s">
        <v>4</v>
      </c>
      <c r="J9" s="9">
        <f t="shared" si="0"/>
        <v>1500</v>
      </c>
      <c r="K9" s="9">
        <v>0</v>
      </c>
      <c r="L9" s="3">
        <v>24</v>
      </c>
      <c r="M9" s="9">
        <f t="shared" si="1"/>
        <v>36000</v>
      </c>
      <c r="N9" s="5" t="s">
        <v>5</v>
      </c>
      <c r="O9" s="6">
        <v>4100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hidden="1" customHeight="1">
      <c r="A10" s="31"/>
      <c r="B10" s="31"/>
      <c r="C10" s="12" t="s">
        <v>39</v>
      </c>
      <c r="D10" s="12" t="s">
        <v>40</v>
      </c>
      <c r="E10" s="12" t="s">
        <v>41</v>
      </c>
      <c r="F10" s="12" t="s">
        <v>42</v>
      </c>
      <c r="G10" s="11" t="s">
        <v>45</v>
      </c>
      <c r="H10" s="3" t="s">
        <v>46</v>
      </c>
      <c r="I10" s="3" t="s">
        <v>4</v>
      </c>
      <c r="J10" s="9">
        <f t="shared" si="0"/>
        <v>1500</v>
      </c>
      <c r="K10" s="9">
        <v>0</v>
      </c>
      <c r="L10" s="3">
        <v>24</v>
      </c>
      <c r="M10" s="9">
        <f t="shared" si="1"/>
        <v>36000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hidden="1" customHeight="1">
      <c r="A11" s="31"/>
      <c r="B11" s="31"/>
      <c r="C11" s="12" t="s">
        <v>47</v>
      </c>
      <c r="D11" s="12" t="s">
        <v>48</v>
      </c>
      <c r="E11" s="12" t="s">
        <v>49</v>
      </c>
      <c r="F11" s="12" t="s">
        <v>50</v>
      </c>
      <c r="G11" s="11" t="s">
        <v>51</v>
      </c>
      <c r="H11" s="3" t="s">
        <v>52</v>
      </c>
      <c r="I11" s="3" t="s">
        <v>3</v>
      </c>
      <c r="J11" s="9">
        <f t="shared" si="0"/>
        <v>2200</v>
      </c>
      <c r="K11" s="9">
        <v>0</v>
      </c>
      <c r="L11" s="3">
        <v>36</v>
      </c>
      <c r="M11" s="9">
        <f t="shared" si="1"/>
        <v>79200</v>
      </c>
      <c r="N11" s="1"/>
      <c r="O11" s="1"/>
      <c r="P11" s="9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hidden="1" customHeight="1">
      <c r="A12" s="31"/>
      <c r="B12" s="31"/>
      <c r="C12" s="12" t="s">
        <v>47</v>
      </c>
      <c r="D12" s="12" t="s">
        <v>48</v>
      </c>
      <c r="E12" s="12" t="s">
        <v>49</v>
      </c>
      <c r="F12" s="12" t="s">
        <v>50</v>
      </c>
      <c r="G12" s="11" t="s">
        <v>53</v>
      </c>
      <c r="H12" s="3" t="s">
        <v>54</v>
      </c>
      <c r="I12" s="3" t="s">
        <v>3</v>
      </c>
      <c r="J12" s="9">
        <f t="shared" si="0"/>
        <v>2200</v>
      </c>
      <c r="K12" s="9">
        <v>0</v>
      </c>
      <c r="L12" s="3">
        <v>36</v>
      </c>
      <c r="M12" s="9">
        <f t="shared" si="1"/>
        <v>79200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hidden="1" customHeight="1">
      <c r="A13" s="31"/>
      <c r="B13" s="31"/>
      <c r="C13" s="12" t="s">
        <v>47</v>
      </c>
      <c r="D13" s="12" t="s">
        <v>48</v>
      </c>
      <c r="E13" s="12" t="s">
        <v>49</v>
      </c>
      <c r="F13" s="12" t="s">
        <v>50</v>
      </c>
      <c r="G13" s="11" t="s">
        <v>55</v>
      </c>
      <c r="H13" s="3" t="s">
        <v>56</v>
      </c>
      <c r="I13" s="3" t="s">
        <v>5</v>
      </c>
      <c r="J13" s="9">
        <f t="shared" si="0"/>
        <v>4100</v>
      </c>
      <c r="K13" s="9">
        <v>0</v>
      </c>
      <c r="L13" s="3">
        <v>12</v>
      </c>
      <c r="M13" s="9">
        <f t="shared" si="1"/>
        <v>49200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hidden="1" customHeight="1">
      <c r="A14" s="31"/>
      <c r="B14" s="31"/>
      <c r="C14" s="12" t="s">
        <v>57</v>
      </c>
      <c r="D14" s="12" t="s">
        <v>58</v>
      </c>
      <c r="E14" s="12" t="s">
        <v>59</v>
      </c>
      <c r="F14" s="12" t="s">
        <v>60</v>
      </c>
      <c r="G14" s="11" t="s">
        <v>61</v>
      </c>
      <c r="H14" s="3" t="s">
        <v>62</v>
      </c>
      <c r="I14" s="3" t="s">
        <v>4</v>
      </c>
      <c r="J14" s="9">
        <f t="shared" si="0"/>
        <v>1500</v>
      </c>
      <c r="K14" s="9">
        <v>0</v>
      </c>
      <c r="L14" s="3">
        <v>21</v>
      </c>
      <c r="M14" s="9">
        <f t="shared" si="1"/>
        <v>31500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9.75" hidden="1" customHeight="1">
      <c r="A15" s="31"/>
      <c r="B15" s="31"/>
      <c r="C15" s="12" t="s">
        <v>57</v>
      </c>
      <c r="D15" s="12" t="s">
        <v>58</v>
      </c>
      <c r="E15" s="12" t="s">
        <v>59</v>
      </c>
      <c r="F15" s="12" t="s">
        <v>60</v>
      </c>
      <c r="G15" s="11" t="s">
        <v>63</v>
      </c>
      <c r="H15" s="3" t="s">
        <v>64</v>
      </c>
      <c r="I15" s="3" t="s">
        <v>4</v>
      </c>
      <c r="J15" s="9">
        <f t="shared" si="0"/>
        <v>1500</v>
      </c>
      <c r="K15" s="9">
        <v>0</v>
      </c>
      <c r="L15" s="3">
        <v>22</v>
      </c>
      <c r="M15" s="9">
        <f t="shared" si="1"/>
        <v>33000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9.75" hidden="1" customHeight="1">
      <c r="A16" s="31"/>
      <c r="B16" s="31"/>
      <c r="C16" s="12" t="s">
        <v>65</v>
      </c>
      <c r="D16" s="12" t="s">
        <v>66</v>
      </c>
      <c r="E16" s="12" t="s">
        <v>67</v>
      </c>
      <c r="F16" s="12" t="s">
        <v>68</v>
      </c>
      <c r="G16" s="11" t="s">
        <v>69</v>
      </c>
      <c r="H16" s="3" t="s">
        <v>70</v>
      </c>
      <c r="I16" s="3" t="s">
        <v>4</v>
      </c>
      <c r="J16" s="9">
        <f t="shared" si="0"/>
        <v>1500</v>
      </c>
      <c r="K16" s="9">
        <v>0</v>
      </c>
      <c r="L16" s="3">
        <v>24</v>
      </c>
      <c r="M16" s="9">
        <f t="shared" si="1"/>
        <v>36000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.75" hidden="1" customHeight="1">
      <c r="A17" s="31"/>
      <c r="B17" s="31"/>
      <c r="C17" s="12" t="s">
        <v>65</v>
      </c>
      <c r="D17" s="12" t="s">
        <v>66</v>
      </c>
      <c r="E17" s="12" t="s">
        <v>67</v>
      </c>
      <c r="F17" s="12" t="s">
        <v>68</v>
      </c>
      <c r="G17" s="11" t="s">
        <v>71</v>
      </c>
      <c r="H17" s="3" t="s">
        <v>72</v>
      </c>
      <c r="I17" s="3" t="s">
        <v>3</v>
      </c>
      <c r="J17" s="9">
        <f t="shared" si="0"/>
        <v>2200</v>
      </c>
      <c r="K17" s="9">
        <v>0</v>
      </c>
      <c r="L17" s="3">
        <v>36</v>
      </c>
      <c r="M17" s="9">
        <f t="shared" si="1"/>
        <v>79200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.75" hidden="1" customHeight="1">
      <c r="A18" s="31"/>
      <c r="B18" s="31"/>
      <c r="C18" s="12" t="s">
        <v>65</v>
      </c>
      <c r="D18" s="12" t="s">
        <v>66</v>
      </c>
      <c r="E18" s="12" t="s">
        <v>67</v>
      </c>
      <c r="F18" s="12" t="s">
        <v>68</v>
      </c>
      <c r="G18" s="11" t="s">
        <v>73</v>
      </c>
      <c r="H18" s="3" t="s">
        <v>74</v>
      </c>
      <c r="I18" s="3" t="s">
        <v>3</v>
      </c>
      <c r="J18" s="9">
        <f t="shared" si="0"/>
        <v>2200</v>
      </c>
      <c r="K18" s="9">
        <v>0</v>
      </c>
      <c r="L18" s="3">
        <v>36</v>
      </c>
      <c r="M18" s="9">
        <f t="shared" si="1"/>
        <v>79200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9.75" hidden="1" customHeight="1">
      <c r="A19" s="31"/>
      <c r="B19" s="31"/>
      <c r="C19" s="12" t="s">
        <v>65</v>
      </c>
      <c r="D19" s="12" t="s">
        <v>66</v>
      </c>
      <c r="E19" s="12" t="s">
        <v>67</v>
      </c>
      <c r="F19" s="12" t="s">
        <v>68</v>
      </c>
      <c r="G19" s="11" t="s">
        <v>75</v>
      </c>
      <c r="H19" s="3" t="s">
        <v>76</v>
      </c>
      <c r="I19" s="3" t="s">
        <v>3</v>
      </c>
      <c r="J19" s="9">
        <f t="shared" si="0"/>
        <v>2200</v>
      </c>
      <c r="K19" s="9">
        <v>0</v>
      </c>
      <c r="L19" s="3">
        <v>36</v>
      </c>
      <c r="M19" s="9">
        <f t="shared" si="1"/>
        <v>79200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9.75" hidden="1" customHeight="1">
      <c r="A20" s="31"/>
      <c r="B20" s="31"/>
      <c r="C20" s="12" t="s">
        <v>77</v>
      </c>
      <c r="D20" s="12" t="s">
        <v>78</v>
      </c>
      <c r="E20" s="12" t="s">
        <v>79</v>
      </c>
      <c r="F20" s="12" t="s">
        <v>80</v>
      </c>
      <c r="G20" s="11" t="s">
        <v>81</v>
      </c>
      <c r="H20" s="3" t="s">
        <v>82</v>
      </c>
      <c r="I20" s="3" t="s">
        <v>4</v>
      </c>
      <c r="J20" s="9">
        <f t="shared" si="0"/>
        <v>1500</v>
      </c>
      <c r="K20" s="9">
        <v>0</v>
      </c>
      <c r="L20" s="3">
        <v>24</v>
      </c>
      <c r="M20" s="9">
        <f t="shared" si="1"/>
        <v>36000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9.75" hidden="1" customHeight="1">
      <c r="A21" s="31"/>
      <c r="B21" s="31"/>
      <c r="C21" s="12" t="s">
        <v>77</v>
      </c>
      <c r="D21" s="12" t="s">
        <v>78</v>
      </c>
      <c r="E21" s="12" t="s">
        <v>83</v>
      </c>
      <c r="F21" s="12" t="s">
        <v>84</v>
      </c>
      <c r="G21" s="11" t="s">
        <v>85</v>
      </c>
      <c r="H21" s="3" t="s">
        <v>86</v>
      </c>
      <c r="I21" s="3" t="s">
        <v>4</v>
      </c>
      <c r="J21" s="9">
        <f t="shared" si="0"/>
        <v>1500</v>
      </c>
      <c r="K21" s="9">
        <v>0</v>
      </c>
      <c r="L21" s="3">
        <v>24</v>
      </c>
      <c r="M21" s="9">
        <f t="shared" si="1"/>
        <v>36000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>
      <c r="A22" s="31"/>
      <c r="B22" s="31"/>
      <c r="C22" s="12" t="s">
        <v>77</v>
      </c>
      <c r="D22" s="12" t="s">
        <v>78</v>
      </c>
      <c r="E22" s="12" t="s">
        <v>79</v>
      </c>
      <c r="F22" s="12" t="s">
        <v>80</v>
      </c>
      <c r="G22" s="11" t="s">
        <v>89</v>
      </c>
      <c r="H22" s="3" t="s">
        <v>90</v>
      </c>
      <c r="I22" s="3" t="s">
        <v>3</v>
      </c>
      <c r="J22" s="9">
        <f t="shared" si="0"/>
        <v>2200</v>
      </c>
      <c r="K22" s="9">
        <v>0</v>
      </c>
      <c r="L22" s="3">
        <v>36</v>
      </c>
      <c r="M22" s="9">
        <f t="shared" si="1"/>
        <v>79200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9.75" customHeight="1">
      <c r="A23" s="31"/>
      <c r="B23" s="31"/>
      <c r="C23" s="12" t="s">
        <v>77</v>
      </c>
      <c r="D23" s="12" t="s">
        <v>78</v>
      </c>
      <c r="E23" s="12" t="s">
        <v>83</v>
      </c>
      <c r="F23" s="12" t="s">
        <v>84</v>
      </c>
      <c r="G23" s="11" t="s">
        <v>91</v>
      </c>
      <c r="H23" s="3" t="s">
        <v>92</v>
      </c>
      <c r="I23" s="3" t="s">
        <v>3</v>
      </c>
      <c r="J23" s="9">
        <f t="shared" si="0"/>
        <v>2200</v>
      </c>
      <c r="K23" s="9">
        <v>0</v>
      </c>
      <c r="L23" s="3">
        <v>36</v>
      </c>
      <c r="M23" s="9">
        <f t="shared" si="1"/>
        <v>79200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9.75" hidden="1" customHeight="1">
      <c r="A24" s="27">
        <v>2</v>
      </c>
      <c r="B24" s="28" t="s">
        <v>8</v>
      </c>
      <c r="C24" s="12" t="s">
        <v>93</v>
      </c>
      <c r="D24" s="12" t="s">
        <v>94</v>
      </c>
      <c r="E24" s="12" t="s">
        <v>95</v>
      </c>
      <c r="F24" s="12" t="s">
        <v>84</v>
      </c>
      <c r="G24" s="11" t="s">
        <v>96</v>
      </c>
      <c r="H24" s="3" t="s">
        <v>97</v>
      </c>
      <c r="I24" s="3" t="s">
        <v>5</v>
      </c>
      <c r="J24" s="9">
        <f t="shared" si="0"/>
        <v>4100</v>
      </c>
      <c r="K24" s="9">
        <v>0</v>
      </c>
      <c r="L24" s="3">
        <v>12</v>
      </c>
      <c r="M24" s="9">
        <f t="shared" si="1"/>
        <v>49200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75" hidden="1" customHeight="1">
      <c r="A25" s="31"/>
      <c r="B25" s="31"/>
      <c r="C25" s="12" t="s">
        <v>93</v>
      </c>
      <c r="D25" s="12" t="s">
        <v>94</v>
      </c>
      <c r="E25" s="12" t="s">
        <v>95</v>
      </c>
      <c r="F25" s="12" t="s">
        <v>84</v>
      </c>
      <c r="G25" s="11" t="s">
        <v>98</v>
      </c>
      <c r="H25" s="3" t="s">
        <v>99</v>
      </c>
      <c r="I25" s="3" t="s">
        <v>3</v>
      </c>
      <c r="J25" s="9">
        <f t="shared" si="0"/>
        <v>2200</v>
      </c>
      <c r="K25" s="9">
        <v>0</v>
      </c>
      <c r="L25" s="3">
        <v>36</v>
      </c>
      <c r="M25" s="9">
        <f t="shared" si="1"/>
        <v>79200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75" hidden="1" customHeight="1">
      <c r="A26" s="31"/>
      <c r="B26" s="31"/>
      <c r="C26" s="12" t="s">
        <v>93</v>
      </c>
      <c r="D26" s="12" t="s">
        <v>94</v>
      </c>
      <c r="E26" s="12" t="s">
        <v>95</v>
      </c>
      <c r="F26" s="12" t="s">
        <v>84</v>
      </c>
      <c r="G26" s="11" t="s">
        <v>100</v>
      </c>
      <c r="H26" s="3" t="s">
        <v>101</v>
      </c>
      <c r="I26" s="3" t="s">
        <v>3</v>
      </c>
      <c r="J26" s="9">
        <f t="shared" si="0"/>
        <v>2200</v>
      </c>
      <c r="K26" s="9">
        <v>0</v>
      </c>
      <c r="L26" s="3">
        <v>36</v>
      </c>
      <c r="M26" s="9">
        <f t="shared" si="1"/>
        <v>79200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9.75" hidden="1" customHeight="1">
      <c r="A27" s="31"/>
      <c r="B27" s="31"/>
      <c r="C27" s="12" t="s">
        <v>102</v>
      </c>
      <c r="D27" s="12" t="s">
        <v>103</v>
      </c>
      <c r="E27" s="12" t="s">
        <v>104</v>
      </c>
      <c r="F27" s="12" t="s">
        <v>105</v>
      </c>
      <c r="G27" s="11" t="s">
        <v>106</v>
      </c>
      <c r="H27" s="3" t="s">
        <v>107</v>
      </c>
      <c r="I27" s="3" t="s">
        <v>4</v>
      </c>
      <c r="J27" s="9">
        <f t="shared" si="0"/>
        <v>1500</v>
      </c>
      <c r="K27" s="9">
        <v>0</v>
      </c>
      <c r="L27" s="3">
        <v>24</v>
      </c>
      <c r="M27" s="9">
        <f t="shared" si="1"/>
        <v>36000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9.75" hidden="1" customHeight="1">
      <c r="A28" s="31"/>
      <c r="B28" s="31"/>
      <c r="C28" s="12" t="s">
        <v>102</v>
      </c>
      <c r="D28" s="12" t="s">
        <v>103</v>
      </c>
      <c r="E28" s="12" t="s">
        <v>104</v>
      </c>
      <c r="F28" s="12" t="s">
        <v>105</v>
      </c>
      <c r="G28" s="11" t="s">
        <v>108</v>
      </c>
      <c r="H28" s="3" t="s">
        <v>109</v>
      </c>
      <c r="I28" s="3" t="s">
        <v>4</v>
      </c>
      <c r="J28" s="9">
        <f t="shared" si="0"/>
        <v>1500</v>
      </c>
      <c r="K28" s="9">
        <v>0</v>
      </c>
      <c r="L28" s="3">
        <v>24</v>
      </c>
      <c r="M28" s="9">
        <f t="shared" si="1"/>
        <v>36000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9.75" hidden="1" customHeight="1">
      <c r="A29" s="31"/>
      <c r="B29" s="31"/>
      <c r="C29" s="12" t="s">
        <v>102</v>
      </c>
      <c r="D29" s="12" t="s">
        <v>103</v>
      </c>
      <c r="E29" s="12" t="s">
        <v>104</v>
      </c>
      <c r="F29" s="12" t="s">
        <v>105</v>
      </c>
      <c r="G29" s="11" t="s">
        <v>110</v>
      </c>
      <c r="H29" s="3" t="s">
        <v>111</v>
      </c>
      <c r="I29" s="3" t="s">
        <v>3</v>
      </c>
      <c r="J29" s="9">
        <f t="shared" si="0"/>
        <v>2200</v>
      </c>
      <c r="K29" s="9">
        <v>0</v>
      </c>
      <c r="L29" s="3">
        <v>36</v>
      </c>
      <c r="M29" s="9">
        <f t="shared" si="1"/>
        <v>79200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9.75" hidden="1" customHeight="1">
      <c r="A30" s="31"/>
      <c r="B30" s="31"/>
      <c r="C30" s="12" t="s">
        <v>102</v>
      </c>
      <c r="D30" s="12" t="s">
        <v>103</v>
      </c>
      <c r="E30" s="12" t="s">
        <v>104</v>
      </c>
      <c r="F30" s="12" t="s">
        <v>105</v>
      </c>
      <c r="G30" s="11" t="s">
        <v>112</v>
      </c>
      <c r="H30" s="3" t="s">
        <v>113</v>
      </c>
      <c r="I30" s="3" t="s">
        <v>3</v>
      </c>
      <c r="J30" s="9">
        <f t="shared" si="0"/>
        <v>2200</v>
      </c>
      <c r="K30" s="9">
        <v>0</v>
      </c>
      <c r="L30" s="3">
        <v>36</v>
      </c>
      <c r="M30" s="9">
        <f t="shared" si="1"/>
        <v>79200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9.75" hidden="1" customHeight="1">
      <c r="A31" s="31"/>
      <c r="B31" s="31"/>
      <c r="C31" s="12" t="s">
        <v>102</v>
      </c>
      <c r="D31" s="12" t="s">
        <v>103</v>
      </c>
      <c r="E31" s="12" t="s">
        <v>104</v>
      </c>
      <c r="F31" s="12" t="s">
        <v>105</v>
      </c>
      <c r="G31" s="11" t="s">
        <v>114</v>
      </c>
      <c r="H31" s="3" t="s">
        <v>115</v>
      </c>
      <c r="I31" s="3" t="s">
        <v>3</v>
      </c>
      <c r="J31" s="9">
        <f t="shared" si="0"/>
        <v>2200</v>
      </c>
      <c r="K31" s="9">
        <v>0</v>
      </c>
      <c r="L31" s="3">
        <v>36</v>
      </c>
      <c r="M31" s="9">
        <f t="shared" si="1"/>
        <v>79200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9.75" hidden="1" customHeight="1">
      <c r="A32" s="31"/>
      <c r="B32" s="31"/>
      <c r="C32" s="12" t="s">
        <v>102</v>
      </c>
      <c r="D32" s="12" t="s">
        <v>103</v>
      </c>
      <c r="E32" s="12" t="s">
        <v>104</v>
      </c>
      <c r="F32" s="12" t="s">
        <v>105</v>
      </c>
      <c r="G32" s="11" t="s">
        <v>116</v>
      </c>
      <c r="H32" s="3" t="s">
        <v>117</v>
      </c>
      <c r="I32" s="3" t="s">
        <v>3</v>
      </c>
      <c r="J32" s="9">
        <f t="shared" si="0"/>
        <v>2200</v>
      </c>
      <c r="K32" s="9">
        <v>0</v>
      </c>
      <c r="L32" s="3">
        <v>36</v>
      </c>
      <c r="M32" s="9">
        <f t="shared" si="1"/>
        <v>79200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9.75" hidden="1" customHeight="1">
      <c r="A33" s="31"/>
      <c r="B33" s="31"/>
      <c r="C33" s="12" t="s">
        <v>118</v>
      </c>
      <c r="D33" s="12" t="s">
        <v>119</v>
      </c>
      <c r="E33" s="12" t="s">
        <v>120</v>
      </c>
      <c r="F33" s="12" t="s">
        <v>121</v>
      </c>
      <c r="G33" s="11" t="s">
        <v>122</v>
      </c>
      <c r="H33" s="3" t="s">
        <v>123</v>
      </c>
      <c r="I33" s="3" t="s">
        <v>4</v>
      </c>
      <c r="J33" s="9">
        <f t="shared" si="0"/>
        <v>1500</v>
      </c>
      <c r="K33" s="9">
        <v>0</v>
      </c>
      <c r="L33" s="3">
        <v>24</v>
      </c>
      <c r="M33" s="9">
        <f t="shared" si="1"/>
        <v>36000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9.75" hidden="1" customHeight="1">
      <c r="A34" s="31"/>
      <c r="B34" s="31"/>
      <c r="C34" s="12" t="s">
        <v>118</v>
      </c>
      <c r="D34" s="12" t="s">
        <v>119</v>
      </c>
      <c r="E34" s="12" t="s">
        <v>120</v>
      </c>
      <c r="F34" s="12" t="s">
        <v>121</v>
      </c>
      <c r="G34" s="11" t="s">
        <v>124</v>
      </c>
      <c r="H34" s="3" t="s">
        <v>125</v>
      </c>
      <c r="I34" s="3" t="s">
        <v>4</v>
      </c>
      <c r="J34" s="9">
        <f t="shared" si="0"/>
        <v>1500</v>
      </c>
      <c r="K34" s="9">
        <v>0</v>
      </c>
      <c r="L34" s="3">
        <v>24</v>
      </c>
      <c r="M34" s="9">
        <f t="shared" si="1"/>
        <v>36000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9.75" hidden="1" customHeight="1">
      <c r="A35" s="31"/>
      <c r="B35" s="31"/>
      <c r="C35" s="12" t="s">
        <v>118</v>
      </c>
      <c r="D35" s="12" t="s">
        <v>119</v>
      </c>
      <c r="E35" s="12" t="s">
        <v>120</v>
      </c>
      <c r="F35" s="12" t="s">
        <v>121</v>
      </c>
      <c r="G35" s="11" t="s">
        <v>126</v>
      </c>
      <c r="H35" s="3" t="s">
        <v>127</v>
      </c>
      <c r="I35" s="3" t="s">
        <v>4</v>
      </c>
      <c r="J35" s="9">
        <f t="shared" si="0"/>
        <v>1500</v>
      </c>
      <c r="K35" s="9">
        <v>0</v>
      </c>
      <c r="L35" s="3">
        <v>24</v>
      </c>
      <c r="M35" s="9">
        <f t="shared" si="1"/>
        <v>36000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9.75" hidden="1" customHeight="1">
      <c r="A36" s="31"/>
      <c r="B36" s="31"/>
      <c r="C36" s="12" t="s">
        <v>118</v>
      </c>
      <c r="D36" s="12" t="s">
        <v>119</v>
      </c>
      <c r="E36" s="12" t="s">
        <v>120</v>
      </c>
      <c r="F36" s="12" t="s">
        <v>121</v>
      </c>
      <c r="G36" s="11" t="s">
        <v>128</v>
      </c>
      <c r="H36" s="3" t="s">
        <v>129</v>
      </c>
      <c r="I36" s="3" t="s">
        <v>3</v>
      </c>
      <c r="J36" s="9">
        <f t="shared" si="0"/>
        <v>2200</v>
      </c>
      <c r="K36" s="9">
        <v>0</v>
      </c>
      <c r="L36" s="3">
        <v>36</v>
      </c>
      <c r="M36" s="9">
        <f t="shared" si="1"/>
        <v>79200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9.75" hidden="1" customHeight="1">
      <c r="A37" s="31"/>
      <c r="B37" s="31"/>
      <c r="C37" s="12" t="s">
        <v>130</v>
      </c>
      <c r="D37" s="12" t="s">
        <v>131</v>
      </c>
      <c r="E37" s="12" t="s">
        <v>120</v>
      </c>
      <c r="F37" s="12" t="s">
        <v>121</v>
      </c>
      <c r="G37" s="11" t="s">
        <v>132</v>
      </c>
      <c r="H37" s="3" t="s">
        <v>133</v>
      </c>
      <c r="I37" s="3" t="s">
        <v>3</v>
      </c>
      <c r="J37" s="9">
        <f t="shared" si="0"/>
        <v>2200</v>
      </c>
      <c r="K37" s="9">
        <v>0</v>
      </c>
      <c r="L37" s="3">
        <v>36</v>
      </c>
      <c r="M37" s="9">
        <f t="shared" si="1"/>
        <v>79200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9.75" hidden="1" customHeight="1">
      <c r="A38" s="31"/>
      <c r="B38" s="31"/>
      <c r="C38" s="12" t="s">
        <v>134</v>
      </c>
      <c r="D38" s="12" t="s">
        <v>135</v>
      </c>
      <c r="E38" s="12" t="s">
        <v>95</v>
      </c>
      <c r="F38" s="12" t="s">
        <v>84</v>
      </c>
      <c r="G38" s="11" t="s">
        <v>136</v>
      </c>
      <c r="H38" s="3" t="s">
        <v>137</v>
      </c>
      <c r="I38" s="3" t="s">
        <v>4</v>
      </c>
      <c r="J38" s="9">
        <f t="shared" si="0"/>
        <v>1500</v>
      </c>
      <c r="K38" s="9">
        <v>0</v>
      </c>
      <c r="L38" s="3">
        <v>24</v>
      </c>
      <c r="M38" s="9">
        <f t="shared" si="1"/>
        <v>36000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9.75" hidden="1" customHeight="1">
      <c r="A39" s="31"/>
      <c r="B39" s="31"/>
      <c r="C39" s="12" t="s">
        <v>134</v>
      </c>
      <c r="D39" s="12" t="s">
        <v>135</v>
      </c>
      <c r="E39" s="12" t="s">
        <v>95</v>
      </c>
      <c r="F39" s="12" t="s">
        <v>84</v>
      </c>
      <c r="G39" s="11" t="s">
        <v>138</v>
      </c>
      <c r="H39" s="3" t="s">
        <v>139</v>
      </c>
      <c r="I39" s="3" t="s">
        <v>4</v>
      </c>
      <c r="J39" s="9">
        <f t="shared" si="0"/>
        <v>1500</v>
      </c>
      <c r="K39" s="9">
        <v>0</v>
      </c>
      <c r="L39" s="3">
        <v>24</v>
      </c>
      <c r="M39" s="9">
        <f t="shared" si="1"/>
        <v>36000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9.75" hidden="1" customHeight="1">
      <c r="A40" s="31"/>
      <c r="B40" s="31"/>
      <c r="C40" s="12" t="s">
        <v>134</v>
      </c>
      <c r="D40" s="12" t="s">
        <v>135</v>
      </c>
      <c r="E40" s="12" t="s">
        <v>95</v>
      </c>
      <c r="F40" s="12" t="s">
        <v>84</v>
      </c>
      <c r="G40" s="11" t="s">
        <v>140</v>
      </c>
      <c r="H40" s="3" t="s">
        <v>141</v>
      </c>
      <c r="I40" s="3" t="s">
        <v>4</v>
      </c>
      <c r="J40" s="9">
        <f t="shared" si="0"/>
        <v>1500</v>
      </c>
      <c r="K40" s="9">
        <v>0</v>
      </c>
      <c r="L40" s="3">
        <v>24</v>
      </c>
      <c r="M40" s="9">
        <f t="shared" si="1"/>
        <v>36000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9.75" hidden="1" customHeight="1">
      <c r="A41" s="31"/>
      <c r="B41" s="31"/>
      <c r="C41" s="12" t="s">
        <v>142</v>
      </c>
      <c r="D41" s="12" t="s">
        <v>143</v>
      </c>
      <c r="E41" s="12" t="s">
        <v>120</v>
      </c>
      <c r="F41" s="12" t="s">
        <v>121</v>
      </c>
      <c r="G41" s="11" t="s">
        <v>144</v>
      </c>
      <c r="H41" s="3" t="s">
        <v>145</v>
      </c>
      <c r="I41" s="3" t="s">
        <v>4</v>
      </c>
      <c r="J41" s="9">
        <f t="shared" si="0"/>
        <v>1500</v>
      </c>
      <c r="K41" s="9">
        <v>0</v>
      </c>
      <c r="L41" s="3">
        <v>24</v>
      </c>
      <c r="M41" s="9">
        <f t="shared" si="1"/>
        <v>36000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9.75" hidden="1" customHeight="1">
      <c r="A42" s="31"/>
      <c r="B42" s="31"/>
      <c r="C42" s="12" t="s">
        <v>142</v>
      </c>
      <c r="D42" s="12" t="s">
        <v>143</v>
      </c>
      <c r="E42" s="12" t="s">
        <v>120</v>
      </c>
      <c r="F42" s="12" t="s">
        <v>121</v>
      </c>
      <c r="G42" s="11" t="s">
        <v>146</v>
      </c>
      <c r="H42" s="3" t="s">
        <v>147</v>
      </c>
      <c r="I42" s="3" t="s">
        <v>4</v>
      </c>
      <c r="J42" s="9">
        <f t="shared" si="0"/>
        <v>1500</v>
      </c>
      <c r="K42" s="9">
        <v>0</v>
      </c>
      <c r="L42" s="3">
        <v>24</v>
      </c>
      <c r="M42" s="9">
        <f t="shared" si="1"/>
        <v>36000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"/>
      <c r="B43" s="1"/>
      <c r="C43" s="1"/>
      <c r="D43" s="1"/>
      <c r="E43" s="1"/>
      <c r="F43" s="1"/>
      <c r="G43" s="13"/>
      <c r="H43" s="1"/>
      <c r="I43" s="1"/>
      <c r="J43" s="7"/>
      <c r="K43" s="1"/>
      <c r="L43" s="1"/>
      <c r="M43" s="9">
        <f>SUBTOTAL(9,M6:M42)</f>
        <v>158400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"/>
      <c r="C61" s="1"/>
      <c r="D61" s="1"/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"/>
      <c r="C62" s="1"/>
      <c r="D62" s="1"/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"/>
      <c r="C63" s="1"/>
      <c r="D63" s="1"/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"/>
      <c r="C64" s="1"/>
      <c r="D64" s="1"/>
      <c r="E64" s="1"/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"/>
      <c r="C65" s="1"/>
      <c r="D65" s="1"/>
      <c r="E65" s="1"/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"/>
      <c r="C66" s="1"/>
      <c r="D66" s="1"/>
      <c r="E66" s="1"/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1"/>
      <c r="C67" s="1"/>
      <c r="D67" s="1"/>
      <c r="E67" s="1"/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"/>
      <c r="C68" s="1"/>
      <c r="D68" s="1"/>
      <c r="E68" s="1"/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1"/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1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1"/>
      <c r="F71" s="1"/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1"/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1"/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1"/>
      <c r="F74" s="1"/>
      <c r="G74" s="1"/>
      <c r="H74" s="1"/>
      <c r="I74" s="1"/>
      <c r="J74" s="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1"/>
      <c r="F75" s="1"/>
      <c r="G75" s="1"/>
      <c r="H75" s="1"/>
      <c r="I75" s="1"/>
      <c r="J75" s="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1"/>
      <c r="F76" s="1"/>
      <c r="G76" s="1"/>
      <c r="H76" s="1"/>
      <c r="I76" s="1"/>
      <c r="J76" s="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1"/>
      <c r="F77" s="1"/>
      <c r="G77" s="1"/>
      <c r="H77" s="1"/>
      <c r="I77" s="1"/>
      <c r="J77" s="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1"/>
      <c r="F78" s="1"/>
      <c r="G78" s="1"/>
      <c r="H78" s="1"/>
      <c r="I78" s="1"/>
      <c r="J78" s="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1"/>
      <c r="F79" s="1"/>
      <c r="G79" s="1"/>
      <c r="H79" s="1"/>
      <c r="I79" s="1"/>
      <c r="J79" s="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1"/>
      <c r="F80" s="1"/>
      <c r="G80" s="1"/>
      <c r="H80" s="1"/>
      <c r="I80" s="1"/>
      <c r="J80" s="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1"/>
      <c r="F81" s="1"/>
      <c r="G81" s="1"/>
      <c r="H81" s="1"/>
      <c r="I81" s="1"/>
      <c r="J81" s="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1"/>
      <c r="F82" s="1"/>
      <c r="G82" s="1"/>
      <c r="H82" s="1"/>
      <c r="I82" s="1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1"/>
      <c r="H83" s="1"/>
      <c r="I83" s="1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1"/>
      <c r="H84" s="1"/>
      <c r="I84" s="1"/>
      <c r="J84" s="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1"/>
      <c r="H85" s="1"/>
      <c r="I85" s="1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1"/>
      <c r="H86" s="1"/>
      <c r="I86" s="1"/>
      <c r="J86" s="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1"/>
      <c r="H87" s="1"/>
      <c r="I87" s="1"/>
      <c r="J87" s="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1"/>
      <c r="H88" s="1"/>
      <c r="I88" s="1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1"/>
      <c r="H89" s="1"/>
      <c r="I89" s="1"/>
      <c r="J89" s="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1"/>
      <c r="H90" s="1"/>
      <c r="I90" s="1"/>
      <c r="J90" s="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1"/>
      <c r="H91" s="1"/>
      <c r="I91" s="1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1"/>
      <c r="H92" s="1"/>
      <c r="I92" s="1"/>
      <c r="J92" s="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1"/>
      <c r="H93" s="1"/>
      <c r="I93" s="1"/>
      <c r="J93" s="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1"/>
      <c r="H94" s="1"/>
      <c r="I94" s="1"/>
      <c r="J94" s="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1"/>
      <c r="J95" s="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1"/>
      <c r="J96" s="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1"/>
      <c r="J97" s="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1"/>
      <c r="H98" s="1"/>
      <c r="I98" s="1"/>
      <c r="J98" s="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1"/>
      <c r="H99" s="1"/>
      <c r="I99" s="1"/>
      <c r="J99" s="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</sheetData>
  <autoFilter ref="A5:O42" xr:uid="{095F2F89-485C-4712-9890-FDDD9711CDDA}">
    <filterColumn colId="2">
      <filters>
        <filter val="Biocombustíveis"/>
      </filters>
    </filterColumn>
    <filterColumn colId="8">
      <filters>
        <filter val="Doutorado"/>
      </filters>
    </filterColumn>
    <filterColumn colId="13" showButton="0"/>
  </autoFilter>
  <mergeCells count="6">
    <mergeCell ref="A1:K3"/>
    <mergeCell ref="N5:O5"/>
    <mergeCell ref="A6:A23"/>
    <mergeCell ref="B6:B23"/>
    <mergeCell ref="A24:A42"/>
    <mergeCell ref="B24:B42"/>
  </mergeCells>
  <dataValidations count="1">
    <dataValidation type="list" allowBlank="1" showInputMessage="1" showErrorMessage="1" prompt=" - " sqref="I6:I42" xr:uid="{8D9BAA32-02CE-4A73-8D0C-74AA78E84411}">
      <formula1>$N$7:$N$9</formula1>
    </dataValidation>
  </dataValidations>
  <pageMargins left="0.25" right="0.25" top="0.75" bottom="0.75" header="0.3" footer="0.3"/>
  <pageSetup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adm_local</dc:creator>
  <cp:keywords/>
  <dc:description/>
  <cp:lastModifiedBy>Flavia Buzatti</cp:lastModifiedBy>
  <cp:revision/>
  <dcterms:created xsi:type="dcterms:W3CDTF">2017-02-16T15:27:01Z</dcterms:created>
  <dcterms:modified xsi:type="dcterms:W3CDTF">2021-11-26T18:06:41Z</dcterms:modified>
  <cp:category/>
  <cp:contentStatus/>
</cp:coreProperties>
</file>